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cyrille_lenouricier\Downloads\"/>
    </mc:Choice>
  </mc:AlternateContent>
  <xr:revisionPtr revIDLastSave="0" documentId="13_ncr:1_{C2EE4340-DFC4-4FF4-B5B5-5320EA2982E3}" xr6:coauthVersionLast="47" xr6:coauthVersionMax="47" xr10:uidLastSave="{00000000-0000-0000-0000-000000000000}"/>
  <bookViews>
    <workbookView xWindow="-120" yWindow="-120" windowWidth="29040" windowHeight="15720" xr2:uid="{B1E5F483-899C-499E-AE22-042DE29B2241}"/>
  </bookViews>
  <sheets>
    <sheet name="Tableau Temps-Distances" sheetId="8" r:id="rId1"/>
    <sheet name="Lexique" sheetId="4" r:id="rId2"/>
  </sheets>
  <definedNames>
    <definedName name="VMA">#REF!</definedName>
    <definedName name="VMA_tableau">'Tableau Temps-Distances'!$E$2</definedName>
    <definedName name="_xlnm.Print_Area" localSheetId="0">'Tableau Temps-Distances'!$A$1:$T$37</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8" l="1"/>
  <c r="G30" i="8" l="1"/>
  <c r="J12" i="8"/>
  <c r="K12" i="8"/>
  <c r="Q14" i="8"/>
  <c r="F34" i="8" s="1"/>
  <c r="R14" i="8"/>
  <c r="P22" i="8"/>
  <c r="P24" i="8"/>
  <c r="Q24" i="8"/>
  <c r="R24" i="8"/>
  <c r="O22" i="8"/>
  <c r="L12" i="8"/>
  <c r="F30" i="8"/>
  <c r="G11" i="8"/>
  <c r="O17" i="8"/>
  <c r="H30" i="8"/>
  <c r="I10" i="8"/>
  <c r="J16" i="8"/>
  <c r="P17" i="8"/>
  <c r="I11" i="8"/>
  <c r="Q17" i="8"/>
  <c r="R15" i="8"/>
  <c r="S15" i="8"/>
  <c r="H11" i="8"/>
  <c r="I12" i="8"/>
  <c r="I29" i="8"/>
  <c r="O24" i="8"/>
  <c r="R21" i="8"/>
  <c r="P19" i="8"/>
  <c r="S16" i="8"/>
  <c r="Q15" i="8"/>
  <c r="O14" i="8"/>
  <c r="J13" i="8"/>
  <c r="H12" i="8"/>
  <c r="H10" i="8"/>
  <c r="H29" i="8"/>
  <c r="S23" i="8"/>
  <c r="Q21" i="8"/>
  <c r="O19" i="8"/>
  <c r="R16" i="8"/>
  <c r="F35" i="8" s="1"/>
  <c r="P15" i="8"/>
  <c r="N14" i="8"/>
  <c r="I13" i="8"/>
  <c r="G12" i="8"/>
  <c r="G10" i="8"/>
  <c r="G29" i="8"/>
  <c r="R23" i="8"/>
  <c r="P21" i="8"/>
  <c r="S18" i="8"/>
  <c r="F36" i="8" s="1"/>
  <c r="Q16" i="8"/>
  <c r="H34" i="8" s="1"/>
  <c r="O15" i="8"/>
  <c r="M14" i="8"/>
  <c r="H13" i="8"/>
  <c r="O11" i="8"/>
  <c r="F10" i="8"/>
  <c r="F29" i="8"/>
  <c r="Q23" i="8"/>
  <c r="O21" i="8"/>
  <c r="R18" i="8"/>
  <c r="H35" i="8" s="1"/>
  <c r="P16" i="8"/>
  <c r="N15" i="8"/>
  <c r="L14" i="8"/>
  <c r="G13" i="8"/>
  <c r="N11" i="8"/>
  <c r="I9" i="8"/>
  <c r="I28" i="8"/>
  <c r="P23" i="8"/>
  <c r="S20" i="8"/>
  <c r="H36" i="8" s="1"/>
  <c r="Q18" i="8"/>
  <c r="O16" i="8"/>
  <c r="M15" i="8"/>
  <c r="K14" i="8"/>
  <c r="P12" i="8"/>
  <c r="F33" i="8" s="1"/>
  <c r="M11" i="8"/>
  <c r="H9" i="8"/>
  <c r="H28" i="8"/>
  <c r="O23" i="8"/>
  <c r="R20" i="8"/>
  <c r="P18" i="8"/>
  <c r="N16" i="8"/>
  <c r="L15" i="8"/>
  <c r="J14" i="8"/>
  <c r="O12" i="8"/>
  <c r="L11" i="8"/>
  <c r="G28" i="8"/>
  <c r="S22" i="8"/>
  <c r="Q20" i="8"/>
  <c r="O18" i="8"/>
  <c r="M16" i="8"/>
  <c r="K15" i="8"/>
  <c r="P13" i="8"/>
  <c r="N12" i="8"/>
  <c r="K11" i="8"/>
  <c r="F9" i="8"/>
  <c r="F28" i="8"/>
  <c r="R22" i="8"/>
  <c r="P20" i="8"/>
  <c r="S17" i="8"/>
  <c r="L16" i="8"/>
  <c r="J15" i="8"/>
  <c r="O13" i="8"/>
  <c r="M12" i="8"/>
  <c r="J11" i="8"/>
  <c r="I8" i="8"/>
  <c r="I30" i="8"/>
  <c r="S24" i="8"/>
  <c r="Q22" i="8"/>
  <c r="O20" i="8"/>
  <c r="R17" i="8"/>
  <c r="K16" i="8"/>
  <c r="S14" i="8"/>
  <c r="N13" i="8"/>
  <c r="K13" i="8"/>
  <c r="Q19" i="8"/>
  <c r="F8" i="8"/>
  <c r="L13" i="8"/>
  <c r="R19" i="8"/>
  <c r="G8" i="8"/>
  <c r="M13" i="8"/>
  <c r="S19" i="8"/>
  <c r="H8" i="8"/>
  <c r="P14" i="8"/>
  <c r="H33" i="8" s="1"/>
  <c r="S2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2" authorId="0" shapeId="0" xr:uid="{4A3F757B-B223-430E-B00F-6A9E17AA15A0}">
      <text>
        <r>
          <rPr>
            <b/>
            <sz val="8"/>
            <color indexed="8"/>
            <rFont val="Tahoma"/>
            <family val="2"/>
            <charset val="1"/>
          </rPr>
          <t xml:space="preserve">noter la dernière vitesse VMA
</t>
        </r>
      </text>
    </comment>
  </commentList>
</comments>
</file>

<file path=xl/sharedStrings.xml><?xml version="1.0" encoding="utf-8"?>
<sst xmlns="http://schemas.openxmlformats.org/spreadsheetml/2006/main" count="68" uniqueCount="58">
  <si>
    <t>VMA</t>
  </si>
  <si>
    <t>à</t>
  </si>
  <si>
    <t>EF</t>
  </si>
  <si>
    <t>Nom /
Abbréviation</t>
  </si>
  <si>
    <t>Signification</t>
  </si>
  <si>
    <t>Exemple</t>
  </si>
  <si>
    <t>r</t>
  </si>
  <si>
    <t>Temps de récupération entre deux fractions de travail</t>
  </si>
  <si>
    <r>
      <t>10 X 200m à 100% VMA,</t>
    </r>
    <r>
      <rPr>
        <b/>
        <sz val="10"/>
        <rFont val="Arial"/>
        <family val="2"/>
      </rPr>
      <t xml:space="preserve"> r=40" </t>
    </r>
    <r>
      <rPr>
        <sz val="10"/>
        <rFont val="Arial"/>
        <family val="2"/>
      </rPr>
      <t>signifie que le temps de récupération (actif) entre chaque fraction de 200m doit être égal à 40 secondes</t>
    </r>
  </si>
  <si>
    <t>R</t>
  </si>
  <si>
    <t>Temps de récupération entre deux séries de fractionnés</t>
  </si>
  <si>
    <r>
      <t xml:space="preserve">2 X 10 X 200m à 100% VMA, r=40", </t>
    </r>
    <r>
      <rPr>
        <b/>
        <sz val="10"/>
        <rFont val="Arial"/>
        <family val="2"/>
      </rPr>
      <t>R=2'</t>
    </r>
    <r>
      <rPr>
        <sz val="10"/>
        <rFont val="Arial"/>
        <family val="2"/>
      </rPr>
      <t xml:space="preserve"> signifie que le temps de récupération entre les deux séries de 200m est égal à 2' (après la récup de la dernière fraction r)</t>
    </r>
  </si>
  <si>
    <r>
      <t xml:space="preserve">10 X 200m à 100% </t>
    </r>
    <r>
      <rPr>
        <b/>
        <sz val="10"/>
        <rFont val="Arial"/>
        <family val="2"/>
      </rPr>
      <t>VMA</t>
    </r>
    <r>
      <rPr>
        <sz val="10"/>
        <rFont val="Arial"/>
        <family val="2"/>
      </rPr>
      <t xml:space="preserve"> signifie que l'on doit courir 10 fractions de 200 mètres à 100% de sa VMA (se référer à l'onglet Tableau des temps-distances)</t>
    </r>
  </si>
  <si>
    <t>AS 5K</t>
  </si>
  <si>
    <t>Allure spécifique 5 km (~90% VMA)</t>
  </si>
  <si>
    <t>Se référer à l'onglet Tableau des temps-distances</t>
  </si>
  <si>
    <t>AS 10</t>
  </si>
  <si>
    <t>Allure spécifique 10 km</t>
  </si>
  <si>
    <t>AS 21</t>
  </si>
  <si>
    <t>Allure spécifique Semi Marathon</t>
  </si>
  <si>
    <t>AS 42</t>
  </si>
  <si>
    <t>Allure spécifique Marathon</t>
  </si>
  <si>
    <t>Fartlek</t>
  </si>
  <si>
    <t>Le fartlek est un type d'entrainement qui consiste à jouer avec les variations d'allures en alternant des phases d'allure rapide avec des phases d'allure en endurance. Cet exercice apporte plus de liberté au coureur qu'un entraînement fractionné spécifique et repose sur ses sensations</t>
  </si>
  <si>
    <t>FCMax</t>
  </si>
  <si>
    <t>Fréquence cardiaque maximale</t>
  </si>
  <si>
    <t>vma :</t>
  </si>
  <si>
    <t>Semi Marathon</t>
  </si>
  <si>
    <t>--------------</t>
  </si>
  <si>
    <t>Spe 10K</t>
  </si>
  <si>
    <t>Spe 21</t>
  </si>
  <si>
    <t>Spe 42</t>
  </si>
  <si>
    <t>Endurance Fondamentale</t>
  </si>
  <si>
    <t>Endurance Active</t>
  </si>
  <si>
    <t>Récup</t>
  </si>
  <si>
    <t>Allure
au km</t>
  </si>
  <si>
    <t>30" / 30"</t>
  </si>
  <si>
    <t>40" / 40"</t>
  </si>
  <si>
    <t>45" / 45"</t>
  </si>
  <si>
    <t>1' / 1'</t>
  </si>
  <si>
    <t>10 km</t>
  </si>
  <si>
    <t>Marathon</t>
  </si>
  <si>
    <t>5 km</t>
  </si>
  <si>
    <r>
      <rPr>
        <b/>
        <sz val="10"/>
        <color theme="1"/>
        <rFont val="Arial"/>
        <family val="2"/>
      </rPr>
      <t xml:space="preserve">VMA
Intensive
</t>
    </r>
    <r>
      <rPr>
        <sz val="10"/>
        <color theme="1"/>
        <rFont val="Arial"/>
        <family val="2"/>
      </rPr>
      <t>(&lt;1'10)</t>
    </r>
  </si>
  <si>
    <r>
      <rPr>
        <b/>
        <sz val="10"/>
        <color theme="1"/>
        <rFont val="Arial"/>
        <family val="2"/>
      </rPr>
      <t xml:space="preserve">VMA
Extensive
</t>
    </r>
    <r>
      <rPr>
        <sz val="10"/>
        <color theme="1"/>
        <rFont val="Arial"/>
        <family val="2"/>
      </rPr>
      <t>(1'10 à 3')</t>
    </r>
  </si>
  <si>
    <t>RPE</t>
  </si>
  <si>
    <r>
      <t xml:space="preserve">Utilisation de l'échelle de Foster et Bannister :
    </t>
    </r>
    <r>
      <rPr>
        <b/>
        <sz val="11"/>
        <color theme="1"/>
        <rFont val="Aptos Narrow"/>
        <family val="2"/>
        <scheme val="minor"/>
      </rPr>
      <t>Niveau 0</t>
    </r>
    <r>
      <rPr>
        <sz val="11"/>
        <color theme="1"/>
        <rFont val="Aptos Narrow"/>
        <family val="2"/>
        <scheme val="minor"/>
      </rPr>
      <t xml:space="preserve"> : Pas d’effort – Repos, sommeil – Respiration normale
   </t>
    </r>
    <r>
      <rPr>
        <b/>
        <sz val="11"/>
        <color theme="1"/>
        <rFont val="Aptos Narrow"/>
        <family val="2"/>
        <scheme val="minor"/>
      </rPr>
      <t xml:space="preserve"> ‍Niveau 1</t>
    </r>
    <r>
      <rPr>
        <sz val="11"/>
        <color theme="1"/>
        <rFont val="Aptos Narrow"/>
        <family val="2"/>
        <scheme val="minor"/>
      </rPr>
      <t xml:space="preserve"> : Très très facile – Marche lente – Respiration normale – Peut parler en formulant de longue phrases ou peut chanter normalement‍
    </t>
    </r>
    <r>
      <rPr>
        <b/>
        <sz val="11"/>
        <color theme="1"/>
        <rFont val="Aptos Narrow"/>
        <family val="2"/>
        <scheme val="minor"/>
      </rPr>
      <t>Niveau 2</t>
    </r>
    <r>
      <rPr>
        <sz val="11"/>
        <color theme="1"/>
        <rFont val="Aptos Narrow"/>
        <family val="2"/>
        <scheme val="minor"/>
      </rPr>
      <t xml:space="preserve"> : Très facile – Marche ou Course lente –
    </t>
    </r>
    <r>
      <rPr>
        <b/>
        <sz val="11"/>
        <color theme="1"/>
        <rFont val="Aptos Narrow"/>
        <family val="2"/>
        <scheme val="minor"/>
      </rPr>
      <t>Niveau 3</t>
    </r>
    <r>
      <rPr>
        <sz val="11"/>
        <color theme="1"/>
        <rFont val="Aptos Narrow"/>
        <family val="2"/>
        <scheme val="minor"/>
      </rPr>
      <t xml:space="preserve"> : Facile – Marche rapide avec ou sans leste ou Course endurance – respiration soutenue
    ‍</t>
    </r>
    <r>
      <rPr>
        <b/>
        <sz val="11"/>
        <color theme="1"/>
        <rFont val="Aptos Narrow"/>
        <family val="2"/>
        <scheme val="minor"/>
      </rPr>
      <t>Niveau 4</t>
    </r>
    <r>
      <rPr>
        <sz val="11"/>
        <color theme="1"/>
        <rFont val="Aptos Narrow"/>
        <family val="2"/>
        <scheme val="minor"/>
      </rPr>
      <t xml:space="preserve"> : Effort modéré – Footing, légère transpiration, peut parler sans problème –‍
   </t>
    </r>
    <r>
      <rPr>
        <b/>
        <sz val="11"/>
        <color theme="1"/>
        <rFont val="Aptos Narrow"/>
        <family val="2"/>
        <scheme val="minor"/>
      </rPr>
      <t xml:space="preserve"> Niveau 5</t>
    </r>
    <r>
      <rPr>
        <sz val="11"/>
        <color theme="1"/>
        <rFont val="Aptos Narrow"/>
        <family val="2"/>
        <scheme val="minor"/>
      </rPr>
      <t xml:space="preserve"> : Effort moyen – Course légèrement fatigante, transpiration, discussion sans problème –‍
    </t>
    </r>
    <r>
      <rPr>
        <b/>
        <sz val="11"/>
        <color theme="1"/>
        <rFont val="Aptos Narrow"/>
        <family val="2"/>
        <scheme val="minor"/>
      </rPr>
      <t>Niveau 6</t>
    </r>
    <r>
      <rPr>
        <sz val="11"/>
        <color theme="1"/>
        <rFont val="Aptos Narrow"/>
        <family val="2"/>
        <scheme val="minor"/>
      </rPr>
      <t xml:space="preserve"> : Effort un peu difficile – Transpiration, léger essoufflement, difficulté à finir les phrases –‍
    </t>
    </r>
    <r>
      <rPr>
        <b/>
        <sz val="11"/>
        <color theme="1"/>
        <rFont val="Aptos Narrow"/>
        <family val="2"/>
        <scheme val="minor"/>
      </rPr>
      <t>Niveau 7</t>
    </r>
    <r>
      <rPr>
        <sz val="11"/>
        <color theme="1"/>
        <rFont val="Aptos Narrow"/>
        <family val="2"/>
        <scheme val="minor"/>
      </rPr>
      <t xml:space="preserve"> : Effort difficile – Plus envie de parler, transpiration abondante –‍
    </t>
    </r>
    <r>
      <rPr>
        <b/>
        <sz val="11"/>
        <color theme="1"/>
        <rFont val="Aptos Narrow"/>
        <family val="2"/>
        <scheme val="minor"/>
      </rPr>
      <t>Niveau 8</t>
    </r>
    <r>
      <rPr>
        <sz val="11"/>
        <color theme="1"/>
        <rFont val="Aptos Narrow"/>
        <family val="2"/>
        <scheme val="minor"/>
      </rPr>
      <t xml:space="preserve"> : Très difficile – Discussion impossible, rythme impossible à tenir longtemps –‍
    </t>
    </r>
    <r>
      <rPr>
        <b/>
        <sz val="11"/>
        <color theme="1"/>
        <rFont val="Aptos Narrow"/>
        <family val="2"/>
        <scheme val="minor"/>
      </rPr>
      <t>Niveau 9</t>
    </r>
    <r>
      <rPr>
        <sz val="11"/>
        <color theme="1"/>
        <rFont val="Aptos Narrow"/>
        <family val="2"/>
        <scheme val="minor"/>
      </rPr>
      <t xml:space="preserve"> : Très très difficile – Rythme effréné, épuisement rapide –‍
    </t>
    </r>
    <r>
      <rPr>
        <b/>
        <sz val="11"/>
        <color theme="1"/>
        <rFont val="Aptos Narrow"/>
        <family val="2"/>
        <scheme val="minor"/>
      </rPr>
      <t>Niveau 10</t>
    </r>
    <r>
      <rPr>
        <sz val="11"/>
        <color theme="1"/>
        <rFont val="Aptos Narrow"/>
        <family val="2"/>
        <scheme val="minor"/>
      </rPr>
      <t xml:space="preserve"> : Maximal – Rythme insoutenable, épuisement total –</t>
    </r>
  </si>
  <si>
    <r>
      <rPr>
        <b/>
        <sz val="11"/>
        <color theme="1"/>
        <rFont val="Aptos Narrow"/>
        <family val="2"/>
        <scheme val="minor"/>
      </rPr>
      <t>Rating of Perceived Exertion</t>
    </r>
    <r>
      <rPr>
        <sz val="11"/>
        <color theme="1"/>
        <rFont val="Aptos Narrow"/>
        <family val="2"/>
        <scheme val="minor"/>
      </rPr>
      <t xml:space="preserve"> (Notation de la perception de l'effort)</t>
    </r>
  </si>
  <si>
    <t>Seuil</t>
  </si>
  <si>
    <t xml:space="preserve">Vitesse Maximale Aérobie, il s'agit d'une vitesse exprimée en km/h que nous utilisons pour déterminer les allures d'entrainement en fonction de l'objectif de la séance et des capacités théoriques de l'athlète (évaluées lors d'un test VMA).
Il s'agit de la vitese à laquelle on atteint </t>
  </si>
  <si>
    <t>Seuil 2</t>
  </si>
  <si>
    <t>------------------</t>
  </si>
  <si>
    <t>Seuil 1</t>
  </si>
  <si>
    <t>endurance fondamentale &lt; endurance active &lt; seuil 1 &lt; allure marathon &lt; allure semi-marathon &lt; seuil 2 &lt; 100% VMA</t>
  </si>
  <si>
    <t>Estimation de performances</t>
  </si>
  <si>
    <t>Endurance fondamental. C'est la base de l'entraînement (70 à 80% du volume hebdomadaire). Respecter une allure à  basse intensité est la clé pour durer dans l'effort</t>
  </si>
  <si>
    <r>
      <t xml:space="preserve">Il existe deux seuils :
- le </t>
    </r>
    <r>
      <rPr>
        <b/>
        <sz val="11"/>
        <color theme="1"/>
        <rFont val="Aptos Narrow"/>
        <family val="2"/>
        <scheme val="minor"/>
      </rPr>
      <t>seuil aérobie</t>
    </r>
    <r>
      <rPr>
        <sz val="11"/>
        <color theme="1"/>
        <rFont val="Aptos Narrow"/>
        <family val="2"/>
        <scheme val="minor"/>
      </rPr>
      <t xml:space="preserve">, aussi appelé </t>
    </r>
    <r>
      <rPr>
        <b/>
        <sz val="11"/>
        <color theme="1"/>
        <rFont val="Aptos Narrow"/>
        <family val="2"/>
        <scheme val="minor"/>
      </rPr>
      <t>SV1</t>
    </r>
    <r>
      <rPr>
        <sz val="11"/>
        <color theme="1"/>
        <rFont val="Aptos Narrow"/>
        <family val="2"/>
        <scheme val="minor"/>
      </rPr>
      <t xml:space="preserve"> (ou </t>
    </r>
    <r>
      <rPr>
        <b/>
        <sz val="11"/>
        <color theme="1"/>
        <rFont val="Aptos Narrow"/>
        <family val="2"/>
        <scheme val="minor"/>
      </rPr>
      <t>Seuil Ventilatoire 1</t>
    </r>
    <r>
      <rPr>
        <sz val="11"/>
        <color theme="1"/>
        <rFont val="Aptos Narrow"/>
        <family val="2"/>
        <scheme val="minor"/>
      </rPr>
      <t xml:space="preserve">). Pour être déterminé présicement il nécessite un test en laboratoire.
Pour simplfier, il correspond souvent à une zone sitée entre 65-80 % de la FC max, ou entre 70 et 75% de la VMA,
- le </t>
    </r>
    <r>
      <rPr>
        <b/>
        <sz val="11"/>
        <color theme="1"/>
        <rFont val="Aptos Narrow"/>
        <family val="2"/>
        <scheme val="minor"/>
      </rPr>
      <t>seuil anaérobie</t>
    </r>
    <r>
      <rPr>
        <sz val="11"/>
        <color theme="1"/>
        <rFont val="Aptos Narrow"/>
        <family val="2"/>
        <scheme val="minor"/>
      </rPr>
      <t xml:space="preserve">, aussi appelé </t>
    </r>
    <r>
      <rPr>
        <b/>
        <sz val="11"/>
        <color theme="1"/>
        <rFont val="Aptos Narrow"/>
        <family val="2"/>
        <scheme val="minor"/>
      </rPr>
      <t>SV2</t>
    </r>
    <r>
      <rPr>
        <sz val="11"/>
        <color theme="1"/>
        <rFont val="Aptos Narrow"/>
        <family val="2"/>
        <scheme val="minor"/>
      </rPr>
      <t xml:space="preserve"> (ou </t>
    </r>
    <r>
      <rPr>
        <b/>
        <sz val="11"/>
        <color theme="1"/>
        <rFont val="Aptos Narrow"/>
        <family val="2"/>
        <scheme val="minor"/>
      </rPr>
      <t>Seuil Ventilatoire 2</t>
    </r>
    <r>
      <rPr>
        <sz val="11"/>
        <color theme="1"/>
        <rFont val="Aptos Narrow"/>
        <family val="2"/>
        <scheme val="minor"/>
      </rPr>
      <t>). Pour être déterminé présicement il nbécessite un test en laboratoire ou de pouvoir mesurer régulière ses lactates.
Pour simplifier, il correspond souvent à une zone située au dessus de 85 % de la FC max, ou à notre allure max sur 50'/1h (donc le plus souvent entre l'allure 10 km et l'allure semi), ou entre 80 et 85% de la VMA</t>
    </r>
  </si>
  <si>
    <t>Il a peu d'intérêt à être  utilisé dans le cadre de l'entrainement en club car peu de monde pourra le connaitre de façon suffisamment précise pour optimiser l'entrainement. Mais, on le travaille régulièrement en s'entrainant autour de 80% à 85% de la VMA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</si>
</sst>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7" formatCode="0\ &quot;m&quot;"/>
    <numFmt numFmtId="168" formatCode="0.0%"/>
  </numFmts>
  <fonts count="10" x14ac:knownFonts="1">
    <font>
      <sz val="11"/>
      <color theme="1"/>
      <name val="Aptos Narrow"/>
      <family val="2"/>
      <scheme val="minor"/>
    </font>
    <font>
      <b/>
      <sz val="11"/>
      <color theme="1"/>
      <name val="Aptos Narrow"/>
      <family val="2"/>
      <scheme val="minor"/>
    </font>
    <font>
      <sz val="10"/>
      <name val="Arial"/>
      <family val="2"/>
    </font>
    <font>
      <b/>
      <sz val="10"/>
      <color theme="0"/>
      <name val="Arial"/>
      <family val="2"/>
    </font>
    <font>
      <b/>
      <sz val="10"/>
      <name val="Arial"/>
      <family val="2"/>
    </font>
    <font>
      <b/>
      <sz val="8"/>
      <color indexed="8"/>
      <name val="Tahoma"/>
      <family val="2"/>
      <charset val="1"/>
    </font>
    <font>
      <sz val="10"/>
      <color theme="1"/>
      <name val="Aptos Narrow"/>
      <family val="2"/>
      <scheme val="minor"/>
    </font>
    <font>
      <sz val="10"/>
      <color theme="1"/>
      <name val="Arial"/>
      <family val="2"/>
    </font>
    <font>
      <b/>
      <sz val="10"/>
      <color rgb="FFFF0000"/>
      <name val="Arial"/>
      <family val="2"/>
    </font>
    <font>
      <b/>
      <sz val="10"/>
      <color theme="1"/>
      <name val="Arial"/>
      <family val="2"/>
    </font>
  </fonts>
  <fills count="12">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39997558519241921"/>
        <bgColor indexed="64"/>
      </patternFill>
    </fill>
    <fill>
      <patternFill patternType="solid">
        <fgColor theme="8" tint="0.39997558519241921"/>
        <bgColor indexed="64"/>
      </patternFill>
    </fill>
  </fills>
  <borders count="50">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double">
        <color indexed="64"/>
      </right>
      <top style="thin">
        <color indexed="8"/>
      </top>
      <bottom style="thin">
        <color indexed="8"/>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2" fillId="0" borderId="0"/>
  </cellStyleXfs>
  <cellXfs count="141">
    <xf numFmtId="0" fontId="0" fillId="0" borderId="0" xfId="0"/>
    <xf numFmtId="0" fontId="0" fillId="2" borderId="0" xfId="0" applyFill="1"/>
    <xf numFmtId="0" fontId="2" fillId="0" borderId="10" xfId="0" applyFont="1" applyBorder="1" applyAlignment="1">
      <alignment wrapText="1"/>
    </xf>
    <xf numFmtId="0" fontId="0" fillId="2" borderId="10" xfId="0" applyFill="1" applyBorder="1"/>
    <xf numFmtId="0" fontId="3" fillId="3" borderId="10" xfId="0" applyFont="1" applyFill="1" applyBorder="1" applyAlignment="1">
      <alignment vertical="center" wrapText="1"/>
    </xf>
    <xf numFmtId="0" fontId="3" fillId="3" borderId="10" xfId="0" applyFont="1" applyFill="1" applyBorder="1" applyAlignment="1">
      <alignment vertical="center"/>
    </xf>
    <xf numFmtId="0" fontId="6" fillId="0" borderId="10" xfId="0" applyFont="1" applyBorder="1"/>
    <xf numFmtId="0" fontId="7" fillId="2" borderId="0" xfId="0" applyFont="1" applyFill="1"/>
    <xf numFmtId="0" fontId="8" fillId="4" borderId="12" xfId="0" applyFont="1" applyFill="1" applyBorder="1"/>
    <xf numFmtId="0" fontId="9" fillId="2" borderId="0" xfId="0" applyFont="1" applyFill="1"/>
    <xf numFmtId="0" fontId="0" fillId="2" borderId="10" xfId="0" applyFill="1" applyBorder="1" applyAlignment="1">
      <alignment wrapText="1"/>
    </xf>
    <xf numFmtId="0" fontId="4" fillId="0" borderId="10" xfId="0" applyFont="1" applyBorder="1" applyAlignment="1">
      <alignment horizontal="center" vertical="center"/>
    </xf>
    <xf numFmtId="0" fontId="1" fillId="2" borderId="10" xfId="0" applyFont="1" applyFill="1" applyBorder="1" applyAlignment="1">
      <alignment horizontal="center" vertical="center"/>
    </xf>
    <xf numFmtId="0" fontId="0" fillId="2" borderId="10" xfId="0" applyFill="1" applyBorder="1" applyAlignment="1">
      <alignment vertical="center" wrapText="1"/>
    </xf>
    <xf numFmtId="0" fontId="4" fillId="2" borderId="11" xfId="0" applyFont="1" applyFill="1" applyBorder="1" applyAlignment="1">
      <alignment horizontal="center"/>
    </xf>
    <xf numFmtId="0" fontId="7" fillId="2" borderId="0" xfId="0" applyFont="1" applyFill="1" applyProtection="1"/>
    <xf numFmtId="0" fontId="7" fillId="2" borderId="0" xfId="0" applyFont="1" applyFill="1" applyAlignment="1" applyProtection="1">
      <alignment wrapText="1"/>
    </xf>
    <xf numFmtId="0" fontId="9" fillId="2" borderId="0" xfId="0" applyFont="1" applyFill="1" applyProtection="1"/>
    <xf numFmtId="167" fontId="9" fillId="2" borderId="31" xfId="0" applyNumberFormat="1" applyFont="1" applyFill="1" applyBorder="1" applyAlignment="1" applyProtection="1">
      <alignment horizontal="center"/>
    </xf>
    <xf numFmtId="167" fontId="9" fillId="2" borderId="32" xfId="0" applyNumberFormat="1" applyFont="1" applyFill="1" applyBorder="1" applyAlignment="1" applyProtection="1">
      <alignment horizontal="center"/>
    </xf>
    <xf numFmtId="167" fontId="9" fillId="2" borderId="42" xfId="0" applyNumberFormat="1" applyFont="1" applyFill="1" applyBorder="1" applyAlignment="1" applyProtection="1">
      <alignment horizontal="center"/>
    </xf>
    <xf numFmtId="167" fontId="3" fillId="3" borderId="13" xfId="0" applyNumberFormat="1" applyFont="1" applyFill="1" applyBorder="1" applyAlignment="1" applyProtection="1">
      <alignment horizontal="center"/>
    </xf>
    <xf numFmtId="167" fontId="9" fillId="2" borderId="45" xfId="0" applyNumberFormat="1" applyFont="1" applyFill="1" applyBorder="1" applyAlignment="1" applyProtection="1">
      <alignment horizontal="center"/>
    </xf>
    <xf numFmtId="167" fontId="9" fillId="2" borderId="33" xfId="0" applyNumberFormat="1" applyFont="1" applyFill="1" applyBorder="1" applyAlignment="1" applyProtection="1">
      <alignment horizontal="center"/>
    </xf>
    <xf numFmtId="0" fontId="7" fillId="7" borderId="17" xfId="0" applyFont="1" applyFill="1" applyBorder="1" applyAlignment="1" applyProtection="1">
      <alignment horizontal="center" vertical="center" wrapText="1"/>
    </xf>
    <xf numFmtId="168" fontId="7" fillId="7" borderId="15" xfId="0" applyNumberFormat="1" applyFont="1" applyFill="1" applyBorder="1" applyProtection="1"/>
    <xf numFmtId="46" fontId="7" fillId="7" borderId="28" xfId="0" applyNumberFormat="1" applyFont="1" applyFill="1" applyBorder="1" applyAlignment="1" applyProtection="1">
      <alignment horizontal="center"/>
    </xf>
    <xf numFmtId="46" fontId="7" fillId="7" borderId="29" xfId="0" applyNumberFormat="1" applyFont="1" applyFill="1" applyBorder="1" applyAlignment="1" applyProtection="1">
      <alignment horizontal="center"/>
    </xf>
    <xf numFmtId="46" fontId="7" fillId="7" borderId="4" xfId="0" applyNumberFormat="1" applyFont="1" applyFill="1" applyBorder="1" applyAlignment="1" applyProtection="1">
      <alignment horizontal="center"/>
    </xf>
    <xf numFmtId="46" fontId="9" fillId="7" borderId="46" xfId="0" applyNumberFormat="1" applyFont="1" applyFill="1" applyBorder="1" applyAlignment="1" applyProtection="1">
      <alignment horizontal="center"/>
    </xf>
    <xf numFmtId="46" fontId="7" fillId="7" borderId="2" xfId="0" applyNumberFormat="1" applyFont="1" applyFill="1" applyBorder="1" applyAlignment="1" applyProtection="1">
      <alignment horizontal="center"/>
    </xf>
    <xf numFmtId="46" fontId="7" fillId="7" borderId="30" xfId="0" applyNumberFormat="1" applyFont="1" applyFill="1" applyBorder="1" applyAlignment="1" applyProtection="1">
      <alignment horizontal="center"/>
    </xf>
    <xf numFmtId="0" fontId="7" fillId="7" borderId="18" xfId="0" applyFont="1" applyFill="1" applyBorder="1" applyAlignment="1" applyProtection="1">
      <alignment horizontal="center" vertical="center" wrapText="1"/>
    </xf>
    <xf numFmtId="168" fontId="7" fillId="7" borderId="0" xfId="0" applyNumberFormat="1" applyFont="1" applyFill="1" applyProtection="1"/>
    <xf numFmtId="46" fontId="7" fillId="7" borderId="23" xfId="0" applyNumberFormat="1" applyFont="1" applyFill="1" applyBorder="1" applyAlignment="1" applyProtection="1">
      <alignment horizontal="center"/>
    </xf>
    <xf numFmtId="46" fontId="7" fillId="7" borderId="10" xfId="0" applyNumberFormat="1" applyFont="1" applyFill="1" applyBorder="1" applyAlignment="1" applyProtection="1">
      <alignment horizontal="center"/>
    </xf>
    <xf numFmtId="46" fontId="7" fillId="7" borderId="7" xfId="0" applyNumberFormat="1" applyFont="1" applyFill="1" applyBorder="1" applyAlignment="1" applyProtection="1">
      <alignment horizontal="center"/>
    </xf>
    <xf numFmtId="46" fontId="9" fillId="7" borderId="39" xfId="0" applyNumberFormat="1" applyFont="1" applyFill="1" applyBorder="1" applyAlignment="1" applyProtection="1">
      <alignment horizontal="center"/>
    </xf>
    <xf numFmtId="46" fontId="7" fillId="7" borderId="5" xfId="0" applyNumberFormat="1" applyFont="1" applyFill="1" applyBorder="1" applyAlignment="1" applyProtection="1">
      <alignment horizontal="center"/>
    </xf>
    <xf numFmtId="46" fontId="7" fillId="7" borderId="24" xfId="0" applyNumberFormat="1" applyFont="1" applyFill="1" applyBorder="1" applyAlignment="1" applyProtection="1">
      <alignment horizontal="center"/>
    </xf>
    <xf numFmtId="0" fontId="7" fillId="7" borderId="19" xfId="0" applyFont="1" applyFill="1" applyBorder="1" applyAlignment="1" applyProtection="1">
      <alignment horizontal="center" vertical="center" wrapText="1"/>
    </xf>
    <xf numFmtId="46" fontId="7" fillId="7" borderId="25" xfId="0" applyNumberFormat="1" applyFont="1" applyFill="1" applyBorder="1" applyAlignment="1" applyProtection="1">
      <alignment horizontal="center"/>
    </xf>
    <xf numFmtId="46" fontId="7" fillId="7" borderId="26" xfId="0" applyNumberFormat="1" applyFont="1" applyFill="1" applyBorder="1" applyAlignment="1" applyProtection="1">
      <alignment horizontal="center"/>
    </xf>
    <xf numFmtId="46" fontId="7" fillId="7" borderId="43" xfId="0" applyNumberFormat="1" applyFont="1" applyFill="1" applyBorder="1" applyAlignment="1" applyProtection="1">
      <alignment horizontal="center"/>
    </xf>
    <xf numFmtId="46" fontId="9" fillId="7" borderId="40" xfId="0" applyNumberFormat="1" applyFont="1" applyFill="1" applyBorder="1" applyAlignment="1" applyProtection="1">
      <alignment horizontal="center"/>
    </xf>
    <xf numFmtId="46" fontId="7" fillId="7" borderId="37" xfId="0" applyNumberFormat="1" applyFont="1" applyFill="1" applyBorder="1" applyAlignment="1" applyProtection="1">
      <alignment horizontal="center"/>
    </xf>
    <xf numFmtId="46" fontId="7" fillId="7" borderId="27" xfId="0" applyNumberFormat="1" applyFont="1" applyFill="1" applyBorder="1" applyAlignment="1" applyProtection="1">
      <alignment horizontal="center"/>
    </xf>
    <xf numFmtId="0" fontId="7" fillId="2" borderId="17" xfId="0" applyFont="1" applyFill="1" applyBorder="1" applyAlignment="1" applyProtection="1">
      <alignment horizontal="center" vertical="center" wrapText="1"/>
    </xf>
    <xf numFmtId="168" fontId="7" fillId="2" borderId="38" xfId="0" applyNumberFormat="1" applyFont="1" applyFill="1" applyBorder="1" applyProtection="1"/>
    <xf numFmtId="46" fontId="7" fillId="2" borderId="36" xfId="0" applyNumberFormat="1" applyFont="1" applyFill="1" applyBorder="1" applyAlignment="1" applyProtection="1">
      <alignment horizontal="center"/>
    </xf>
    <xf numFmtId="46" fontId="7" fillId="2" borderId="21" xfId="0" applyNumberFormat="1" applyFont="1" applyFill="1" applyBorder="1" applyAlignment="1" applyProtection="1">
      <alignment horizontal="center"/>
    </xf>
    <xf numFmtId="46" fontId="7" fillId="2" borderId="44" xfId="0" applyNumberFormat="1" applyFont="1" applyFill="1" applyBorder="1" applyAlignment="1" applyProtection="1">
      <alignment horizontal="center"/>
    </xf>
    <xf numFmtId="46" fontId="9" fillId="2" borderId="38" xfId="0" applyNumberFormat="1" applyFont="1" applyFill="1" applyBorder="1" applyAlignment="1" applyProtection="1">
      <alignment horizontal="center"/>
    </xf>
    <xf numFmtId="46" fontId="7" fillId="2" borderId="22" xfId="0" applyNumberFormat="1" applyFont="1" applyFill="1" applyBorder="1" applyAlignment="1" applyProtection="1">
      <alignment horizontal="center"/>
    </xf>
    <xf numFmtId="0" fontId="7" fillId="2" borderId="18" xfId="0" applyFont="1" applyFill="1" applyBorder="1" applyAlignment="1" applyProtection="1">
      <alignment horizontal="center" vertical="center" wrapText="1"/>
    </xf>
    <xf numFmtId="168" fontId="7" fillId="2" borderId="39" xfId="0" applyNumberFormat="1" applyFont="1" applyFill="1" applyBorder="1" applyProtection="1"/>
    <xf numFmtId="46" fontId="7" fillId="2" borderId="5" xfId="0" applyNumberFormat="1" applyFont="1" applyFill="1" applyBorder="1" applyAlignment="1" applyProtection="1">
      <alignment horizontal="center"/>
    </xf>
    <xf numFmtId="46" fontId="7" fillId="2" borderId="10" xfId="0" applyNumberFormat="1" applyFont="1" applyFill="1" applyBorder="1" applyAlignment="1" applyProtection="1">
      <alignment horizontal="center"/>
    </xf>
    <xf numFmtId="46" fontId="7" fillId="2" borderId="7" xfId="0" applyNumberFormat="1" applyFont="1" applyFill="1" applyBorder="1" applyAlignment="1" applyProtection="1">
      <alignment horizontal="center"/>
    </xf>
    <xf numFmtId="46" fontId="9" fillId="2" borderId="39" xfId="0" applyNumberFormat="1" applyFont="1" applyFill="1" applyBorder="1" applyAlignment="1" applyProtection="1">
      <alignment horizontal="center"/>
    </xf>
    <xf numFmtId="46" fontId="9" fillId="8" borderId="5" xfId="0" applyNumberFormat="1" applyFont="1" applyFill="1" applyBorder="1" applyAlignment="1" applyProtection="1">
      <alignment horizontal="center"/>
    </xf>
    <xf numFmtId="46" fontId="7" fillId="2" borderId="24" xfId="0" applyNumberFormat="1" applyFont="1" applyFill="1" applyBorder="1" applyAlignment="1" applyProtection="1">
      <alignment horizontal="center"/>
    </xf>
    <xf numFmtId="46" fontId="7" fillId="2" borderId="8" xfId="0" applyNumberFormat="1" applyFont="1" applyFill="1" applyBorder="1" applyAlignment="1" applyProtection="1">
      <alignment horizontal="center"/>
    </xf>
    <xf numFmtId="46" fontId="7" fillId="2" borderId="34" xfId="0" applyNumberFormat="1" applyFont="1" applyFill="1" applyBorder="1" applyAlignment="1" applyProtection="1">
      <alignment horizontal="center"/>
    </xf>
    <xf numFmtId="46" fontId="7" fillId="2" borderId="9" xfId="0" applyNumberFormat="1" applyFont="1" applyFill="1" applyBorder="1" applyAlignment="1" applyProtection="1">
      <alignment horizontal="center"/>
    </xf>
    <xf numFmtId="46" fontId="9" fillId="2" borderId="41" xfId="0" applyNumberFormat="1" applyFont="1" applyFill="1" applyBorder="1" applyAlignment="1" applyProtection="1">
      <alignment horizontal="center"/>
    </xf>
    <xf numFmtId="46" fontId="9" fillId="8" borderId="8" xfId="0" applyNumberFormat="1" applyFont="1" applyFill="1" applyBorder="1" applyAlignment="1" applyProtection="1">
      <alignment horizontal="center"/>
    </xf>
    <xf numFmtId="46" fontId="7" fillId="2" borderId="35" xfId="0" applyNumberFormat="1" applyFont="1" applyFill="1" applyBorder="1" applyAlignment="1" applyProtection="1">
      <alignment horizontal="center"/>
    </xf>
    <xf numFmtId="0" fontId="7" fillId="2" borderId="18" xfId="0" quotePrefix="1" applyFont="1" applyFill="1" applyBorder="1" applyAlignment="1" applyProtection="1">
      <alignment horizontal="center"/>
    </xf>
    <xf numFmtId="168" fontId="7" fillId="5" borderId="39" xfId="0" applyNumberFormat="1" applyFont="1" applyFill="1" applyBorder="1" applyProtection="1"/>
    <xf numFmtId="46" fontId="7" fillId="5" borderId="5" xfId="0" applyNumberFormat="1" applyFont="1" applyFill="1" applyBorder="1" applyAlignment="1" applyProtection="1">
      <alignment horizontal="center"/>
    </xf>
    <xf numFmtId="46" fontId="7" fillId="5" borderId="10" xfId="0" applyNumberFormat="1" applyFont="1" applyFill="1" applyBorder="1" applyAlignment="1" applyProtection="1">
      <alignment horizontal="center"/>
    </xf>
    <xf numFmtId="46" fontId="7" fillId="5" borderId="7" xfId="0" applyNumberFormat="1" applyFont="1" applyFill="1" applyBorder="1" applyAlignment="1" applyProtection="1">
      <alignment horizontal="center"/>
    </xf>
    <xf numFmtId="46" fontId="9" fillId="5" borderId="39" xfId="0" applyNumberFormat="1" applyFont="1" applyFill="1" applyBorder="1" applyAlignment="1" applyProtection="1">
      <alignment horizontal="center"/>
    </xf>
    <xf numFmtId="46" fontId="7" fillId="9" borderId="10" xfId="0" applyNumberFormat="1" applyFont="1" applyFill="1" applyBorder="1" applyAlignment="1" applyProtection="1">
      <alignment horizontal="center"/>
    </xf>
    <xf numFmtId="46" fontId="7" fillId="5" borderId="24" xfId="0" applyNumberFormat="1" applyFont="1" applyFill="1" applyBorder="1" applyAlignment="1" applyProtection="1">
      <alignment horizontal="center"/>
    </xf>
    <xf numFmtId="0" fontId="9" fillId="0" borderId="18" xfId="0" applyFont="1" applyBorder="1" applyAlignment="1" applyProtection="1">
      <alignment horizontal="center"/>
    </xf>
    <xf numFmtId="46" fontId="7" fillId="2" borderId="2" xfId="0" applyNumberFormat="1" applyFont="1" applyFill="1" applyBorder="1" applyAlignment="1" applyProtection="1">
      <alignment horizontal="center"/>
    </xf>
    <xf numFmtId="46" fontId="7" fillId="2" borderId="29" xfId="0" applyNumberFormat="1" applyFont="1" applyFill="1" applyBorder="1" applyAlignment="1" applyProtection="1">
      <alignment horizontal="center"/>
    </xf>
    <xf numFmtId="46" fontId="7" fillId="2" borderId="4" xfId="0" applyNumberFormat="1" applyFont="1" applyFill="1" applyBorder="1" applyAlignment="1" applyProtection="1">
      <alignment horizontal="center"/>
    </xf>
    <xf numFmtId="46" fontId="9" fillId="2" borderId="46" xfId="0" applyNumberFormat="1" applyFont="1" applyFill="1" applyBorder="1" applyAlignment="1" applyProtection="1">
      <alignment horizontal="center"/>
    </xf>
    <xf numFmtId="46" fontId="7" fillId="9" borderId="29" xfId="0" applyNumberFormat="1" applyFont="1" applyFill="1" applyBorder="1" applyAlignment="1" applyProtection="1">
      <alignment horizontal="center"/>
    </xf>
    <xf numFmtId="46" fontId="7" fillId="2" borderId="30" xfId="0" applyNumberFormat="1" applyFont="1" applyFill="1" applyBorder="1" applyAlignment="1" applyProtection="1">
      <alignment horizontal="center"/>
    </xf>
    <xf numFmtId="0" fontId="7" fillId="2" borderId="0" xfId="0" applyFont="1" applyFill="1" applyAlignment="1" applyProtection="1">
      <alignment horizontal="center"/>
    </xf>
    <xf numFmtId="0" fontId="7" fillId="2" borderId="1" xfId="0" applyFont="1" applyFill="1" applyBorder="1" applyAlignment="1" applyProtection="1">
      <alignment horizontal="center" vertical="center"/>
    </xf>
    <xf numFmtId="46" fontId="7" fillId="10" borderId="10" xfId="0" applyNumberFormat="1" applyFont="1" applyFill="1" applyBorder="1" applyAlignment="1" applyProtection="1">
      <alignment horizontal="center"/>
    </xf>
    <xf numFmtId="0" fontId="7" fillId="2" borderId="0" xfId="0" applyFont="1" applyFill="1" applyAlignment="1" applyProtection="1">
      <alignment horizontal="center" vertical="center"/>
    </xf>
    <xf numFmtId="0" fontId="9" fillId="2" borderId="18" xfId="0" applyFont="1" applyFill="1" applyBorder="1" applyAlignment="1" applyProtection="1">
      <alignment horizontal="center"/>
    </xf>
    <xf numFmtId="0" fontId="7" fillId="2" borderId="0" xfId="0" quotePrefix="1" applyFont="1" applyFill="1" applyAlignment="1" applyProtection="1">
      <alignment vertical="center"/>
    </xf>
    <xf numFmtId="46" fontId="7" fillId="11" borderId="24" xfId="0" applyNumberFormat="1" applyFont="1" applyFill="1" applyBorder="1" applyAlignment="1" applyProtection="1">
      <alignment horizontal="center"/>
    </xf>
    <xf numFmtId="0" fontId="7" fillId="2" borderId="3" xfId="0" applyFont="1" applyFill="1" applyBorder="1" applyAlignment="1" applyProtection="1">
      <alignment horizontal="center" vertical="center"/>
    </xf>
    <xf numFmtId="0" fontId="9" fillId="2" borderId="18" xfId="0" applyFont="1" applyFill="1" applyBorder="1" applyAlignment="1" applyProtection="1">
      <alignment horizontal="center" vertical="center" wrapText="1"/>
    </xf>
    <xf numFmtId="0" fontId="9" fillId="2" borderId="19" xfId="0" applyFont="1" applyFill="1" applyBorder="1" applyAlignment="1" applyProtection="1">
      <alignment horizontal="center" vertical="center" wrapText="1"/>
    </xf>
    <xf numFmtId="168" fontId="7" fillId="2" borderId="41" xfId="0" applyNumberFormat="1" applyFont="1" applyFill="1" applyBorder="1" applyProtection="1"/>
    <xf numFmtId="0" fontId="9" fillId="6" borderId="14" xfId="0" applyFont="1" applyFill="1" applyBorder="1" applyAlignment="1" applyProtection="1">
      <alignment horizontal="center" vertical="center" wrapText="1"/>
    </xf>
    <xf numFmtId="168" fontId="7" fillId="6" borderId="38" xfId="0" applyNumberFormat="1" applyFont="1" applyFill="1" applyBorder="1" applyProtection="1"/>
    <xf numFmtId="46" fontId="7" fillId="6" borderId="36" xfId="0" applyNumberFormat="1" applyFont="1" applyFill="1" applyBorder="1" applyAlignment="1" applyProtection="1">
      <alignment horizontal="center"/>
    </xf>
    <xf numFmtId="46" fontId="7" fillId="6" borderId="21" xfId="0" applyNumberFormat="1" applyFont="1" applyFill="1" applyBorder="1" applyAlignment="1" applyProtection="1">
      <alignment horizontal="center"/>
    </xf>
    <xf numFmtId="46" fontId="7" fillId="6" borderId="44" xfId="0" applyNumberFormat="1" applyFont="1" applyFill="1" applyBorder="1" applyAlignment="1" applyProtection="1">
      <alignment horizontal="center"/>
    </xf>
    <xf numFmtId="46" fontId="9" fillId="6" borderId="38" xfId="0" applyNumberFormat="1" applyFont="1" applyFill="1" applyBorder="1" applyAlignment="1" applyProtection="1">
      <alignment horizontal="center"/>
    </xf>
    <xf numFmtId="46" fontId="7" fillId="6" borderId="22" xfId="0" applyNumberFormat="1" applyFont="1" applyFill="1" applyBorder="1" applyAlignment="1" applyProtection="1">
      <alignment horizontal="center"/>
    </xf>
    <xf numFmtId="0" fontId="9" fillId="6" borderId="16" xfId="0" applyFont="1" applyFill="1" applyBorder="1" applyAlignment="1" applyProtection="1">
      <alignment horizontal="center" vertical="center" wrapText="1"/>
    </xf>
    <xf numFmtId="168" fontId="7" fillId="6" borderId="40" xfId="0" applyNumberFormat="1" applyFont="1" applyFill="1" applyBorder="1" applyProtection="1"/>
    <xf numFmtId="46" fontId="7" fillId="6" borderId="37" xfId="0" applyNumberFormat="1" applyFont="1" applyFill="1" applyBorder="1" applyAlignment="1" applyProtection="1">
      <alignment horizontal="center"/>
    </xf>
    <xf numFmtId="46" fontId="7" fillId="6" borderId="26" xfId="0" applyNumberFormat="1" applyFont="1" applyFill="1" applyBorder="1" applyAlignment="1" applyProtection="1">
      <alignment horizontal="center"/>
    </xf>
    <xf numFmtId="46" fontId="7" fillId="6" borderId="43" xfId="0" applyNumberFormat="1" applyFont="1" applyFill="1" applyBorder="1" applyAlignment="1" applyProtection="1">
      <alignment horizontal="center"/>
    </xf>
    <xf numFmtId="46" fontId="9" fillId="6" borderId="40" xfId="0" applyNumberFormat="1" applyFont="1" applyFill="1" applyBorder="1" applyAlignment="1" applyProtection="1">
      <alignment horizontal="center"/>
    </xf>
    <xf numFmtId="46" fontId="7" fillId="6" borderId="27" xfId="0" applyNumberFormat="1" applyFont="1" applyFill="1" applyBorder="1" applyAlignment="1" applyProtection="1">
      <alignment horizontal="center"/>
    </xf>
    <xf numFmtId="0" fontId="9" fillId="2" borderId="15" xfId="0" applyFont="1" applyFill="1" applyBorder="1" applyAlignment="1" applyProtection="1">
      <alignment horizontal="center" vertical="center" wrapText="1"/>
    </xf>
    <xf numFmtId="168" fontId="7" fillId="2" borderId="0" xfId="0" applyNumberFormat="1" applyFont="1" applyFill="1" applyProtection="1"/>
    <xf numFmtId="0" fontId="9" fillId="2" borderId="47" xfId="0" quotePrefix="1" applyFont="1" applyFill="1" applyBorder="1" applyAlignment="1" applyProtection="1">
      <alignment horizontal="center" vertical="center"/>
    </xf>
    <xf numFmtId="0" fontId="9" fillId="2" borderId="48" xfId="0" quotePrefix="1" applyFont="1" applyFill="1" applyBorder="1" applyAlignment="1" applyProtection="1">
      <alignment horizontal="center" vertical="center"/>
    </xf>
    <xf numFmtId="0" fontId="9" fillId="2" borderId="48" xfId="0" applyFont="1" applyFill="1" applyBorder="1" applyAlignment="1" applyProtection="1">
      <alignment horizontal="center" vertical="center"/>
    </xf>
    <xf numFmtId="0" fontId="9" fillId="2" borderId="49" xfId="0" quotePrefix="1" applyFont="1" applyFill="1" applyBorder="1" applyAlignment="1" applyProtection="1">
      <alignment horizontal="center" vertical="center"/>
    </xf>
    <xf numFmtId="0" fontId="7" fillId="2" borderId="20" xfId="0" applyFont="1" applyFill="1" applyBorder="1" applyAlignment="1" applyProtection="1">
      <alignment horizontal="center" vertical="center" wrapText="1"/>
    </xf>
    <xf numFmtId="168" fontId="7" fillId="2" borderId="44" xfId="0" applyNumberFormat="1" applyFont="1" applyFill="1" applyBorder="1" applyAlignment="1" applyProtection="1">
      <alignment horizontal="center"/>
    </xf>
    <xf numFmtId="167" fontId="7" fillId="2" borderId="20" xfId="0" applyNumberFormat="1" applyFont="1" applyFill="1" applyBorder="1" applyProtection="1"/>
    <xf numFmtId="167" fontId="7" fillId="2" borderId="21" xfId="0" applyNumberFormat="1" applyFont="1" applyFill="1" applyBorder="1" applyProtection="1"/>
    <xf numFmtId="167" fontId="7" fillId="2" borderId="22" xfId="0" applyNumberFormat="1" applyFont="1" applyFill="1" applyBorder="1" applyProtection="1"/>
    <xf numFmtId="0" fontId="7" fillId="2" borderId="23" xfId="0" applyFont="1" applyFill="1" applyBorder="1" applyAlignment="1" applyProtection="1">
      <alignment horizontal="center" vertical="center" wrapText="1"/>
    </xf>
    <xf numFmtId="168" fontId="7" fillId="2" borderId="7" xfId="0" applyNumberFormat="1" applyFont="1" applyFill="1" applyBorder="1" applyAlignment="1" applyProtection="1">
      <alignment horizontal="center"/>
    </xf>
    <xf numFmtId="167" fontId="7" fillId="2" borderId="23" xfId="0" applyNumberFormat="1" applyFont="1" applyFill="1" applyBorder="1" applyProtection="1"/>
    <xf numFmtId="167" fontId="7" fillId="2" borderId="10" xfId="0" applyNumberFormat="1" applyFont="1" applyFill="1" applyBorder="1" applyProtection="1"/>
    <xf numFmtId="167" fontId="7" fillId="2" borderId="24" xfId="0" applyNumberFormat="1" applyFont="1" applyFill="1" applyBorder="1" applyProtection="1"/>
    <xf numFmtId="0" fontId="7" fillId="2" borderId="25" xfId="0" applyFont="1" applyFill="1" applyBorder="1" applyAlignment="1" applyProtection="1">
      <alignment horizontal="center" vertical="center" wrapText="1"/>
    </xf>
    <xf numFmtId="168" fontId="7" fillId="2" borderId="43" xfId="0" applyNumberFormat="1" applyFont="1" applyFill="1" applyBorder="1" applyAlignment="1" applyProtection="1">
      <alignment horizontal="center"/>
    </xf>
    <xf numFmtId="167" fontId="7" fillId="2" borderId="25" xfId="0" applyNumberFormat="1" applyFont="1" applyFill="1" applyBorder="1" applyProtection="1"/>
    <xf numFmtId="167" fontId="7" fillId="2" borderId="26" xfId="0" applyNumberFormat="1" applyFont="1" applyFill="1" applyBorder="1" applyProtection="1"/>
    <xf numFmtId="167" fontId="7" fillId="2" borderId="27" xfId="0" applyNumberFormat="1" applyFont="1" applyFill="1" applyBorder="1" applyProtection="1"/>
    <xf numFmtId="0" fontId="9" fillId="8" borderId="7" xfId="0" applyFont="1" applyFill="1" applyBorder="1" applyAlignment="1" applyProtection="1">
      <alignment horizontal="right"/>
    </xf>
    <xf numFmtId="0" fontId="7" fillId="2" borderId="6" xfId="0" applyFont="1" applyFill="1" applyBorder="1" applyProtection="1"/>
    <xf numFmtId="46" fontId="7" fillId="2" borderId="6" xfId="0" applyNumberFormat="1" applyFont="1" applyFill="1" applyBorder="1" applyProtection="1"/>
    <xf numFmtId="0" fontId="7" fillId="2" borderId="6" xfId="0" applyFont="1" applyFill="1" applyBorder="1" applyAlignment="1" applyProtection="1">
      <alignment horizontal="center" vertical="center"/>
    </xf>
    <xf numFmtId="0" fontId="7" fillId="2" borderId="5" xfId="0" applyFont="1" applyFill="1" applyBorder="1" applyProtection="1"/>
    <xf numFmtId="0" fontId="9" fillId="9" borderId="7" xfId="0" applyFont="1" applyFill="1" applyBorder="1" applyAlignment="1" applyProtection="1">
      <alignment horizontal="right"/>
    </xf>
    <xf numFmtId="0" fontId="9" fillId="10" borderId="7" xfId="0" applyFont="1" applyFill="1" applyBorder="1" applyAlignment="1" applyProtection="1">
      <alignment horizontal="right"/>
    </xf>
    <xf numFmtId="0" fontId="9" fillId="11" borderId="4" xfId="0" applyFont="1" applyFill="1" applyBorder="1" applyAlignment="1" applyProtection="1">
      <alignment horizontal="right"/>
    </xf>
    <xf numFmtId="0" fontId="7" fillId="2" borderId="3" xfId="0" applyFont="1" applyFill="1" applyBorder="1" applyProtection="1"/>
    <xf numFmtId="46" fontId="7" fillId="2" borderId="3" xfId="0" applyNumberFormat="1" applyFont="1" applyFill="1" applyBorder="1" applyProtection="1"/>
    <xf numFmtId="0" fontId="7" fillId="2" borderId="3" xfId="0" applyFont="1" applyFill="1" applyBorder="1" applyAlignment="1" applyProtection="1">
      <alignment horizontal="center" vertical="center"/>
    </xf>
    <xf numFmtId="0" fontId="7" fillId="2" borderId="2" xfId="0" applyFont="1" applyFill="1" applyBorder="1" applyProtection="1"/>
  </cellXfs>
  <cellStyles count="2">
    <cellStyle name="Normal" xfId="0" builtinId="0"/>
    <cellStyle name="Normal 2" xfId="1" xr:uid="{CED3B93E-B767-4268-B884-A8EE86412F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424815</xdr:colOff>
      <xdr:row>5</xdr:row>
      <xdr:rowOff>160020</xdr:rowOff>
    </xdr:to>
    <xdr:pic>
      <xdr:nvPicPr>
        <xdr:cNvPr id="2" name="Picture 26">
          <a:extLst>
            <a:ext uri="{FF2B5EF4-FFF2-40B4-BE49-F238E27FC236}">
              <a16:creationId xmlns:a16="http://schemas.microsoft.com/office/drawing/2014/main" id="{3C6D8E16-FBCE-41CD-BB09-DE60E7DDE6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20165" cy="1007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424815</xdr:colOff>
      <xdr:row>5</xdr:row>
      <xdr:rowOff>160020</xdr:rowOff>
    </xdr:to>
    <xdr:pic>
      <xdr:nvPicPr>
        <xdr:cNvPr id="3" name="Picture 26">
          <a:extLst>
            <a:ext uri="{FF2B5EF4-FFF2-40B4-BE49-F238E27FC236}">
              <a16:creationId xmlns:a16="http://schemas.microsoft.com/office/drawing/2014/main" id="{C9E3901A-26FE-4FD9-974A-291A8F56F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20165" cy="1007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6136D-60DC-4B0A-88B3-B87CD06B1836}">
  <sheetPr>
    <tabColor rgb="FF00B0F0"/>
    <pageSetUpPr fitToPage="1"/>
  </sheetPr>
  <dimension ref="A1:T37"/>
  <sheetViews>
    <sheetView tabSelected="1" workbookViewId="0">
      <selection activeCell="A20" sqref="A20"/>
    </sheetView>
  </sheetViews>
  <sheetFormatPr baseColWidth="10" defaultRowHeight="12.75" x14ac:dyDescent="0.2"/>
  <cols>
    <col min="1" max="1" width="6.85546875" style="7" customWidth="1"/>
    <col min="2" max="2" width="6.5703125" style="7" customWidth="1"/>
    <col min="3" max="3" width="11.42578125" style="7" customWidth="1"/>
    <col min="4" max="4" width="24.140625" style="7" bestFit="1" customWidth="1"/>
    <col min="5" max="5" width="8.85546875" style="7" bestFit="1" customWidth="1"/>
    <col min="6" max="8" width="8.42578125" style="7" bestFit="1" customWidth="1"/>
    <col min="9" max="16" width="7.85546875" style="7" bestFit="1" customWidth="1"/>
    <col min="17" max="19" width="9" style="7" bestFit="1" customWidth="1"/>
    <col min="20" max="20" width="5" style="7" customWidth="1"/>
    <col min="21" max="16384" width="11.42578125" style="7"/>
  </cols>
  <sheetData>
    <row r="1" spans="1:20" ht="13.5" thickBot="1" x14ac:dyDescent="0.25"/>
    <row r="2" spans="1:20" ht="14.25" thickTop="1" thickBot="1" x14ac:dyDescent="0.25">
      <c r="D2" s="14" t="s">
        <v>26</v>
      </c>
      <c r="E2" s="8">
        <v>15</v>
      </c>
    </row>
    <row r="3" spans="1:20" ht="13.5" thickTop="1" x14ac:dyDescent="0.2">
      <c r="A3" s="15"/>
      <c r="B3" s="15"/>
      <c r="C3" s="15"/>
      <c r="D3" s="15"/>
      <c r="E3" s="15"/>
      <c r="F3" s="15"/>
      <c r="G3" s="15"/>
      <c r="H3" s="15"/>
      <c r="I3" s="15"/>
      <c r="J3" s="15"/>
      <c r="K3" s="15"/>
      <c r="L3" s="15"/>
      <c r="M3" s="15"/>
      <c r="N3" s="15"/>
      <c r="O3" s="15"/>
      <c r="P3" s="15"/>
      <c r="Q3" s="15"/>
      <c r="R3" s="15"/>
      <c r="S3" s="15"/>
      <c r="T3" s="15"/>
    </row>
    <row r="4" spans="1:20" x14ac:dyDescent="0.2">
      <c r="A4" s="15"/>
      <c r="B4" s="15"/>
      <c r="C4" s="15"/>
      <c r="D4" s="15"/>
      <c r="E4" s="15"/>
      <c r="F4" s="15"/>
      <c r="G4" s="15"/>
      <c r="H4" s="15"/>
      <c r="I4" s="15"/>
      <c r="J4" s="15"/>
      <c r="K4" s="15"/>
      <c r="L4" s="15"/>
      <c r="M4" s="15"/>
      <c r="N4" s="15"/>
      <c r="O4" s="15"/>
      <c r="P4" s="15"/>
      <c r="Q4" s="15"/>
      <c r="R4" s="15"/>
      <c r="S4" s="15"/>
      <c r="T4" s="15"/>
    </row>
    <row r="5" spans="1:20" x14ac:dyDescent="0.2">
      <c r="A5" s="15"/>
      <c r="B5" s="15"/>
      <c r="C5" s="15"/>
      <c r="D5" s="15"/>
      <c r="E5" s="15"/>
      <c r="F5" s="15"/>
      <c r="G5" s="15"/>
      <c r="H5" s="15"/>
      <c r="I5" s="15"/>
      <c r="J5" s="15"/>
      <c r="K5" s="15"/>
      <c r="L5" s="15"/>
      <c r="M5" s="15"/>
      <c r="N5" s="15"/>
      <c r="O5" s="15"/>
      <c r="P5" s="15"/>
      <c r="Q5" s="15"/>
      <c r="R5" s="15"/>
      <c r="S5" s="15"/>
      <c r="T5" s="15"/>
    </row>
    <row r="6" spans="1:20" ht="26.25" thickBot="1" x14ac:dyDescent="0.25">
      <c r="A6" s="15"/>
      <c r="B6" s="15"/>
      <c r="C6" s="15"/>
      <c r="D6" s="15"/>
      <c r="E6" s="15"/>
      <c r="F6" s="15"/>
      <c r="G6" s="15"/>
      <c r="H6" s="15"/>
      <c r="I6" s="15"/>
      <c r="J6" s="15"/>
      <c r="K6" s="15"/>
      <c r="L6" s="15"/>
      <c r="M6" s="15"/>
      <c r="N6" s="15"/>
      <c r="O6" s="16" t="s">
        <v>35</v>
      </c>
      <c r="P6" s="15"/>
      <c r="Q6" s="15"/>
      <c r="R6" s="15"/>
      <c r="S6" s="15"/>
      <c r="T6" s="15"/>
    </row>
    <row r="7" spans="1:20" s="9" customFormat="1" ht="13.5" thickBot="1" x14ac:dyDescent="0.25">
      <c r="A7" s="17"/>
      <c r="B7" s="17"/>
      <c r="C7" s="17"/>
      <c r="D7" s="17"/>
      <c r="E7" s="17"/>
      <c r="F7" s="18">
        <v>100</v>
      </c>
      <c r="G7" s="19">
        <v>200</v>
      </c>
      <c r="H7" s="19">
        <v>300</v>
      </c>
      <c r="I7" s="19">
        <v>400</v>
      </c>
      <c r="J7" s="19">
        <v>500</v>
      </c>
      <c r="K7" s="19">
        <v>600</v>
      </c>
      <c r="L7" s="19">
        <v>700</v>
      </c>
      <c r="M7" s="19">
        <v>800</v>
      </c>
      <c r="N7" s="20">
        <v>900</v>
      </c>
      <c r="O7" s="21">
        <v>1000</v>
      </c>
      <c r="P7" s="22">
        <v>5000</v>
      </c>
      <c r="Q7" s="19">
        <v>10000</v>
      </c>
      <c r="R7" s="19">
        <v>21100</v>
      </c>
      <c r="S7" s="23">
        <v>42195</v>
      </c>
      <c r="T7" s="17"/>
    </row>
    <row r="8" spans="1:20" x14ac:dyDescent="0.2">
      <c r="A8" s="15"/>
      <c r="B8" s="15"/>
      <c r="C8" s="15"/>
      <c r="D8" s="24" t="s">
        <v>43</v>
      </c>
      <c r="E8" s="25">
        <v>1.1000000000000001</v>
      </c>
      <c r="F8" s="26">
        <f t="shared" ref="F8:I10" si="0">((3600/((VMA_tableau*$E8)*1000))*F$7)*"00:00:01"</f>
        <v>2.5252525252525247E-4</v>
      </c>
      <c r="G8" s="27">
        <f t="shared" si="0"/>
        <v>5.0505050505050494E-4</v>
      </c>
      <c r="H8" s="27">
        <f t="shared" si="0"/>
        <v>7.5757575757575758E-4</v>
      </c>
      <c r="I8" s="27">
        <f t="shared" si="0"/>
        <v>1.0101010101010099E-3</v>
      </c>
      <c r="J8" s="27"/>
      <c r="K8" s="27"/>
      <c r="L8" s="27"/>
      <c r="M8" s="27"/>
      <c r="N8" s="28"/>
      <c r="O8" s="29"/>
      <c r="P8" s="30"/>
      <c r="Q8" s="27"/>
      <c r="R8" s="27"/>
      <c r="S8" s="31"/>
      <c r="T8" s="15"/>
    </row>
    <row r="9" spans="1:20" x14ac:dyDescent="0.2">
      <c r="A9" s="15"/>
      <c r="B9" s="15"/>
      <c r="C9" s="15"/>
      <c r="D9" s="32"/>
      <c r="E9" s="33">
        <v>1.05</v>
      </c>
      <c r="F9" s="34">
        <f t="shared" si="0"/>
        <v>2.6455026455026457E-4</v>
      </c>
      <c r="G9" s="35">
        <f t="shared" si="0"/>
        <v>5.2910052910052914E-4</v>
      </c>
      <c r="H9" s="35">
        <f t="shared" si="0"/>
        <v>7.9365079365079354E-4</v>
      </c>
      <c r="I9" s="35">
        <f t="shared" si="0"/>
        <v>1.0582010582010583E-3</v>
      </c>
      <c r="J9" s="35"/>
      <c r="K9" s="35"/>
      <c r="L9" s="35"/>
      <c r="M9" s="35"/>
      <c r="N9" s="36"/>
      <c r="O9" s="37"/>
      <c r="P9" s="38"/>
      <c r="Q9" s="35"/>
      <c r="R9" s="35"/>
      <c r="S9" s="39"/>
      <c r="T9" s="15"/>
    </row>
    <row r="10" spans="1:20" ht="13.5" thickBot="1" x14ac:dyDescent="0.25">
      <c r="A10" s="15"/>
      <c r="B10" s="15"/>
      <c r="C10" s="15"/>
      <c r="D10" s="40"/>
      <c r="E10" s="33">
        <v>1</v>
      </c>
      <c r="F10" s="41">
        <f t="shared" si="0"/>
        <v>2.7777777777777778E-4</v>
      </c>
      <c r="G10" s="42">
        <f t="shared" si="0"/>
        <v>5.5555555555555556E-4</v>
      </c>
      <c r="H10" s="42">
        <f t="shared" si="0"/>
        <v>8.3333333333333328E-4</v>
      </c>
      <c r="I10" s="42">
        <f t="shared" si="0"/>
        <v>1.1111111111111111E-3</v>
      </c>
      <c r="J10" s="42"/>
      <c r="K10" s="42"/>
      <c r="L10" s="42"/>
      <c r="M10" s="42"/>
      <c r="N10" s="43"/>
      <c r="O10" s="44"/>
      <c r="P10" s="45"/>
      <c r="Q10" s="42"/>
      <c r="R10" s="42"/>
      <c r="S10" s="46"/>
      <c r="T10" s="15"/>
    </row>
    <row r="11" spans="1:20" x14ac:dyDescent="0.2">
      <c r="A11" s="15"/>
      <c r="B11" s="15"/>
      <c r="C11" s="15"/>
      <c r="D11" s="47" t="s">
        <v>44</v>
      </c>
      <c r="E11" s="48">
        <v>0.97499999999999998</v>
      </c>
      <c r="F11" s="49"/>
      <c r="G11" s="50">
        <f t="shared" ref="G11:O13" si="1">((3600/((VMA_tableau*$E11)*1000))*G$7)*"00:00:01"</f>
        <v>5.6980056980056976E-4</v>
      </c>
      <c r="H11" s="50">
        <f t="shared" si="1"/>
        <v>8.547008547008547E-4</v>
      </c>
      <c r="I11" s="50">
        <f t="shared" si="1"/>
        <v>1.1396011396011395E-3</v>
      </c>
      <c r="J11" s="50">
        <f t="shared" si="1"/>
        <v>1.4245014245014246E-3</v>
      </c>
      <c r="K11" s="50">
        <f t="shared" si="1"/>
        <v>1.7094017094017094E-3</v>
      </c>
      <c r="L11" s="50">
        <f t="shared" si="1"/>
        <v>1.9943019943019944E-3</v>
      </c>
      <c r="M11" s="50">
        <f t="shared" si="1"/>
        <v>2.2792022792022791E-3</v>
      </c>
      <c r="N11" s="51">
        <f t="shared" si="1"/>
        <v>2.5641025641025641E-3</v>
      </c>
      <c r="O11" s="52">
        <f t="shared" si="1"/>
        <v>2.8490028490028491E-3</v>
      </c>
      <c r="P11" s="49"/>
      <c r="Q11" s="50"/>
      <c r="R11" s="50"/>
      <c r="S11" s="53"/>
      <c r="T11" s="15"/>
    </row>
    <row r="12" spans="1:20" x14ac:dyDescent="0.2">
      <c r="A12" s="15"/>
      <c r="B12" s="15"/>
      <c r="C12" s="15"/>
      <c r="D12" s="54"/>
      <c r="E12" s="55">
        <v>0.95</v>
      </c>
      <c r="F12" s="56"/>
      <c r="G12" s="57">
        <f t="shared" si="1"/>
        <v>5.8479532163742691E-4</v>
      </c>
      <c r="H12" s="57">
        <f t="shared" si="1"/>
        <v>8.7719298245614037E-4</v>
      </c>
      <c r="I12" s="57">
        <f t="shared" si="1"/>
        <v>1.1695906432748538E-3</v>
      </c>
      <c r="J12" s="57">
        <f t="shared" si="1"/>
        <v>1.4619883040935674E-3</v>
      </c>
      <c r="K12" s="57">
        <f t="shared" si="1"/>
        <v>1.7543859649122807E-3</v>
      </c>
      <c r="L12" s="57">
        <f t="shared" si="1"/>
        <v>2.0467836257309939E-3</v>
      </c>
      <c r="M12" s="57">
        <f t="shared" si="1"/>
        <v>2.3391812865497076E-3</v>
      </c>
      <c r="N12" s="58">
        <f t="shared" si="1"/>
        <v>2.631578947368421E-3</v>
      </c>
      <c r="O12" s="59">
        <f t="shared" si="1"/>
        <v>2.9239766081871348E-3</v>
      </c>
      <c r="P12" s="60">
        <f t="shared" ref="P12:P24" si="2">((3600/((VMA_tableau*$E12)*1000))*P$7)*"00:00:01"</f>
        <v>1.4619883040935672E-2</v>
      </c>
      <c r="Q12" s="57"/>
      <c r="R12" s="57"/>
      <c r="S12" s="61"/>
      <c r="T12" s="15"/>
    </row>
    <row r="13" spans="1:20" x14ac:dyDescent="0.2">
      <c r="A13" s="15"/>
      <c r="B13" s="15"/>
      <c r="C13" s="15"/>
      <c r="D13" s="54"/>
      <c r="E13" s="55">
        <v>0.92500000000000004</v>
      </c>
      <c r="F13" s="62"/>
      <c r="G13" s="63">
        <f t="shared" si="1"/>
        <v>6.0060060060060057E-4</v>
      </c>
      <c r="H13" s="63">
        <f t="shared" si="1"/>
        <v>9.0090090090090091E-4</v>
      </c>
      <c r="I13" s="63">
        <f t="shared" si="1"/>
        <v>1.2012012012012011E-3</v>
      </c>
      <c r="J13" s="63">
        <f t="shared" si="1"/>
        <v>1.5015015015015015E-3</v>
      </c>
      <c r="K13" s="63">
        <f t="shared" si="1"/>
        <v>1.8018018018018018E-3</v>
      </c>
      <c r="L13" s="63">
        <f t="shared" si="1"/>
        <v>2.1021021021021022E-3</v>
      </c>
      <c r="M13" s="63">
        <f t="shared" si="1"/>
        <v>2.4024024024024023E-3</v>
      </c>
      <c r="N13" s="64">
        <f t="shared" si="1"/>
        <v>2.7027027027027024E-3</v>
      </c>
      <c r="O13" s="65">
        <f t="shared" si="1"/>
        <v>3.003003003003003E-3</v>
      </c>
      <c r="P13" s="66">
        <f t="shared" si="2"/>
        <v>1.5015015015015015E-2</v>
      </c>
      <c r="Q13" s="63"/>
      <c r="R13" s="63"/>
      <c r="S13" s="67"/>
      <c r="T13" s="15"/>
    </row>
    <row r="14" spans="1:20" x14ac:dyDescent="0.2">
      <c r="A14" s="15"/>
      <c r="B14" s="15"/>
      <c r="C14" s="15"/>
      <c r="D14" s="68" t="s">
        <v>28</v>
      </c>
      <c r="E14" s="69">
        <v>0.9</v>
      </c>
      <c r="F14" s="70"/>
      <c r="G14" s="71"/>
      <c r="H14" s="71"/>
      <c r="I14" s="71"/>
      <c r="J14" s="71">
        <f t="shared" ref="J14:O16" si="3">((3600/((VMA_tableau*$E14)*1000))*J$7)*"00:00:01"</f>
        <v>1.54320987654321E-3</v>
      </c>
      <c r="K14" s="71">
        <f t="shared" si="3"/>
        <v>1.8518518518518517E-3</v>
      </c>
      <c r="L14" s="71">
        <f t="shared" si="3"/>
        <v>2.1604938271604936E-3</v>
      </c>
      <c r="M14" s="71">
        <f t="shared" si="3"/>
        <v>2.4691358024691358E-3</v>
      </c>
      <c r="N14" s="72">
        <f t="shared" si="3"/>
        <v>2.7777777777777775E-3</v>
      </c>
      <c r="O14" s="73">
        <f t="shared" si="3"/>
        <v>3.08641975308642E-3</v>
      </c>
      <c r="P14" s="60">
        <f t="shared" si="2"/>
        <v>1.5432098765432098E-2</v>
      </c>
      <c r="Q14" s="74">
        <f t="shared" ref="Q14:S24" si="4">((3600/((VMA_tableau*$E14)*1000))*Q$7)*"00:00:01"</f>
        <v>3.0864197530864196E-2</v>
      </c>
      <c r="R14" s="71">
        <f t="shared" si="4"/>
        <v>6.5123456790123463E-2</v>
      </c>
      <c r="S14" s="75">
        <f t="shared" si="4"/>
        <v>0.13023148148148148</v>
      </c>
      <c r="T14" s="15"/>
    </row>
    <row r="15" spans="1:20" x14ac:dyDescent="0.2">
      <c r="A15" s="15"/>
      <c r="B15" s="15"/>
      <c r="C15" s="15"/>
      <c r="D15" s="76" t="s">
        <v>29</v>
      </c>
      <c r="E15" s="55">
        <v>0.875</v>
      </c>
      <c r="F15" s="77"/>
      <c r="G15" s="78"/>
      <c r="H15" s="78"/>
      <c r="I15" s="78"/>
      <c r="J15" s="78">
        <f t="shared" si="3"/>
        <v>1.5873015873015871E-3</v>
      </c>
      <c r="K15" s="78">
        <f t="shared" si="3"/>
        <v>1.9047619047619048E-3</v>
      </c>
      <c r="L15" s="78">
        <f t="shared" si="3"/>
        <v>2.2222222222222222E-3</v>
      </c>
      <c r="M15" s="78">
        <f t="shared" si="3"/>
        <v>2.5396825396825397E-3</v>
      </c>
      <c r="N15" s="79">
        <f t="shared" si="3"/>
        <v>2.8571428571428571E-3</v>
      </c>
      <c r="O15" s="80">
        <f t="shared" si="3"/>
        <v>3.1746031746031742E-3</v>
      </c>
      <c r="P15" s="77">
        <f t="shared" si="2"/>
        <v>1.5873015873015872E-2</v>
      </c>
      <c r="Q15" s="81">
        <f t="shared" si="4"/>
        <v>3.1746031746031744E-2</v>
      </c>
      <c r="R15" s="78">
        <f t="shared" si="4"/>
        <v>6.6984126984126979E-2</v>
      </c>
      <c r="S15" s="82">
        <f t="shared" si="4"/>
        <v>0.13395238095238096</v>
      </c>
      <c r="T15" s="15"/>
    </row>
    <row r="16" spans="1:20" x14ac:dyDescent="0.2">
      <c r="A16" s="15"/>
      <c r="B16" s="83"/>
      <c r="C16" s="84" t="s">
        <v>50</v>
      </c>
      <c r="D16" s="68" t="s">
        <v>28</v>
      </c>
      <c r="E16" s="69">
        <v>0.85</v>
      </c>
      <c r="F16" s="70"/>
      <c r="G16" s="71"/>
      <c r="H16" s="71"/>
      <c r="I16" s="71"/>
      <c r="J16" s="71">
        <f t="shared" si="3"/>
        <v>1.6339869281045752E-3</v>
      </c>
      <c r="K16" s="71">
        <f t="shared" si="3"/>
        <v>1.9607843137254902E-3</v>
      </c>
      <c r="L16" s="71">
        <f t="shared" si="3"/>
        <v>2.2875816993464053E-3</v>
      </c>
      <c r="M16" s="71">
        <f t="shared" si="3"/>
        <v>2.6143790849673201E-3</v>
      </c>
      <c r="N16" s="72">
        <f t="shared" si="3"/>
        <v>2.9411764705882353E-3</v>
      </c>
      <c r="O16" s="73">
        <f t="shared" si="3"/>
        <v>3.2679738562091504E-3</v>
      </c>
      <c r="P16" s="70">
        <f t="shared" si="2"/>
        <v>1.6339869281045749E-2</v>
      </c>
      <c r="Q16" s="74">
        <f t="shared" si="4"/>
        <v>3.2679738562091498E-2</v>
      </c>
      <c r="R16" s="85">
        <f t="shared" si="4"/>
        <v>6.8954248366013077E-2</v>
      </c>
      <c r="S16" s="75">
        <f t="shared" si="4"/>
        <v>0.13789215686274509</v>
      </c>
      <c r="T16" s="15"/>
    </row>
    <row r="17" spans="1:20" x14ac:dyDescent="0.2">
      <c r="A17" s="15"/>
      <c r="B17" s="15"/>
      <c r="C17" s="86"/>
      <c r="D17" s="87" t="s">
        <v>30</v>
      </c>
      <c r="E17" s="55">
        <v>0.82499999999999996</v>
      </c>
      <c r="F17" s="56"/>
      <c r="G17" s="57"/>
      <c r="H17" s="57"/>
      <c r="I17" s="57"/>
      <c r="J17" s="57"/>
      <c r="K17" s="57"/>
      <c r="L17" s="57"/>
      <c r="M17" s="57"/>
      <c r="N17" s="58"/>
      <c r="O17" s="59">
        <f t="shared" ref="O17:O24" si="5">((3600/((VMA_tableau*$E17)*1000))*O$7)*"00:00:01"</f>
        <v>3.3670033670033664E-3</v>
      </c>
      <c r="P17" s="56">
        <f t="shared" si="2"/>
        <v>1.6835016835016835E-2</v>
      </c>
      <c r="Q17" s="57">
        <f t="shared" si="4"/>
        <v>3.3670033670033669E-2</v>
      </c>
      <c r="R17" s="85">
        <f t="shared" si="4"/>
        <v>7.1043771043771034E-2</v>
      </c>
      <c r="S17" s="61">
        <f t="shared" si="4"/>
        <v>0.14207070707070704</v>
      </c>
      <c r="T17" s="15"/>
    </row>
    <row r="18" spans="1:20" x14ac:dyDescent="0.2">
      <c r="A18" s="15"/>
      <c r="B18" s="15"/>
      <c r="C18" s="88" t="s">
        <v>51</v>
      </c>
      <c r="D18" s="68" t="s">
        <v>28</v>
      </c>
      <c r="E18" s="69">
        <v>0.8</v>
      </c>
      <c r="F18" s="70"/>
      <c r="G18" s="71"/>
      <c r="H18" s="71"/>
      <c r="I18" s="71"/>
      <c r="J18" s="71"/>
      <c r="K18" s="71"/>
      <c r="L18" s="71"/>
      <c r="M18" s="71"/>
      <c r="N18" s="72"/>
      <c r="O18" s="73">
        <f t="shared" si="5"/>
        <v>3.472222222222222E-3</v>
      </c>
      <c r="P18" s="70">
        <f t="shared" si="2"/>
        <v>1.7361111111111112E-2</v>
      </c>
      <c r="Q18" s="71">
        <f t="shared" si="4"/>
        <v>3.4722222222222224E-2</v>
      </c>
      <c r="R18" s="85">
        <f t="shared" si="4"/>
        <v>7.3263888888888878E-2</v>
      </c>
      <c r="S18" s="89">
        <f t="shared" si="4"/>
        <v>0.14651041666666667</v>
      </c>
      <c r="T18" s="15"/>
    </row>
    <row r="19" spans="1:20" x14ac:dyDescent="0.2">
      <c r="A19" s="15"/>
      <c r="B19" s="15"/>
      <c r="C19" s="86" t="s">
        <v>52</v>
      </c>
      <c r="D19" s="87" t="s">
        <v>31</v>
      </c>
      <c r="E19" s="55">
        <v>0.77500000000000002</v>
      </c>
      <c r="F19" s="56"/>
      <c r="G19" s="57"/>
      <c r="H19" s="57"/>
      <c r="I19" s="57"/>
      <c r="J19" s="57"/>
      <c r="K19" s="57"/>
      <c r="L19" s="57"/>
      <c r="M19" s="57"/>
      <c r="N19" s="58"/>
      <c r="O19" s="59">
        <f t="shared" si="5"/>
        <v>3.5842293906810036E-3</v>
      </c>
      <c r="P19" s="56">
        <f t="shared" si="2"/>
        <v>1.7921146953405017E-2</v>
      </c>
      <c r="Q19" s="57">
        <f t="shared" si="4"/>
        <v>3.5842293906810034E-2</v>
      </c>
      <c r="R19" s="57">
        <f t="shared" si="4"/>
        <v>7.5627240143369176E-2</v>
      </c>
      <c r="S19" s="89">
        <f t="shared" si="4"/>
        <v>0.15123655913978495</v>
      </c>
      <c r="T19" s="15"/>
    </row>
    <row r="20" spans="1:20" x14ac:dyDescent="0.2">
      <c r="A20" s="15"/>
      <c r="B20" s="15"/>
      <c r="C20" s="90"/>
      <c r="D20" s="68" t="s">
        <v>28</v>
      </c>
      <c r="E20" s="69">
        <v>0.75</v>
      </c>
      <c r="F20" s="70"/>
      <c r="G20" s="71"/>
      <c r="H20" s="71"/>
      <c r="I20" s="71"/>
      <c r="J20" s="71"/>
      <c r="K20" s="71"/>
      <c r="L20" s="71"/>
      <c r="M20" s="71"/>
      <c r="N20" s="72"/>
      <c r="O20" s="73">
        <f t="shared" si="5"/>
        <v>3.7037037037037034E-3</v>
      </c>
      <c r="P20" s="70">
        <f t="shared" si="2"/>
        <v>1.8518518518518517E-2</v>
      </c>
      <c r="Q20" s="71">
        <f t="shared" si="4"/>
        <v>3.7037037037037035E-2</v>
      </c>
      <c r="R20" s="71">
        <f t="shared" si="4"/>
        <v>7.8148148148148147E-2</v>
      </c>
      <c r="S20" s="89">
        <f t="shared" si="4"/>
        <v>0.15627777777777777</v>
      </c>
      <c r="T20" s="15"/>
    </row>
    <row r="21" spans="1:20" x14ac:dyDescent="0.2">
      <c r="A21" s="15"/>
      <c r="B21" s="15"/>
      <c r="C21" s="15"/>
      <c r="D21" s="91" t="s">
        <v>33</v>
      </c>
      <c r="E21" s="55">
        <v>0.72499999999999998</v>
      </c>
      <c r="F21" s="56"/>
      <c r="G21" s="57"/>
      <c r="H21" s="57"/>
      <c r="I21" s="57"/>
      <c r="J21" s="57"/>
      <c r="K21" s="57"/>
      <c r="L21" s="57"/>
      <c r="M21" s="57"/>
      <c r="N21" s="58"/>
      <c r="O21" s="59">
        <f t="shared" si="5"/>
        <v>3.8314176245210726E-3</v>
      </c>
      <c r="P21" s="56">
        <f t="shared" si="2"/>
        <v>1.9157088122605363E-2</v>
      </c>
      <c r="Q21" s="57">
        <f t="shared" si="4"/>
        <v>3.8314176245210725E-2</v>
      </c>
      <c r="R21" s="57">
        <f t="shared" si="4"/>
        <v>8.0842911877394633E-2</v>
      </c>
      <c r="S21" s="61">
        <f t="shared" si="4"/>
        <v>0.16166666666666665</v>
      </c>
      <c r="T21" s="15"/>
    </row>
    <row r="22" spans="1:20" ht="13.5" thickBot="1" x14ac:dyDescent="0.25">
      <c r="A22" s="15"/>
      <c r="B22" s="15"/>
      <c r="C22" s="15"/>
      <c r="D22" s="92"/>
      <c r="E22" s="93">
        <v>0.7</v>
      </c>
      <c r="F22" s="62"/>
      <c r="G22" s="63"/>
      <c r="H22" s="63"/>
      <c r="I22" s="63"/>
      <c r="J22" s="63"/>
      <c r="K22" s="63"/>
      <c r="L22" s="63"/>
      <c r="M22" s="63"/>
      <c r="N22" s="64"/>
      <c r="O22" s="65">
        <f t="shared" si="5"/>
        <v>3.968253968253968E-3</v>
      </c>
      <c r="P22" s="62">
        <f t="shared" si="2"/>
        <v>1.984126984126984E-2</v>
      </c>
      <c r="Q22" s="63">
        <f t="shared" si="4"/>
        <v>3.968253968253968E-2</v>
      </c>
      <c r="R22" s="63">
        <f t="shared" si="4"/>
        <v>8.3730158730158724E-2</v>
      </c>
      <c r="S22" s="67">
        <f t="shared" si="4"/>
        <v>0.1674404761904762</v>
      </c>
      <c r="T22" s="15"/>
    </row>
    <row r="23" spans="1:20" x14ac:dyDescent="0.2">
      <c r="A23" s="15"/>
      <c r="B23" s="15"/>
      <c r="C23" s="15"/>
      <c r="D23" s="94" t="s">
        <v>32</v>
      </c>
      <c r="E23" s="95">
        <v>0.65</v>
      </c>
      <c r="F23" s="96"/>
      <c r="G23" s="97"/>
      <c r="H23" s="97"/>
      <c r="I23" s="97"/>
      <c r="J23" s="97"/>
      <c r="K23" s="97"/>
      <c r="L23" s="97"/>
      <c r="M23" s="97"/>
      <c r="N23" s="98"/>
      <c r="O23" s="99">
        <f t="shared" si="5"/>
        <v>4.2735042735042731E-3</v>
      </c>
      <c r="P23" s="96">
        <f t="shared" si="2"/>
        <v>2.1367521367521368E-2</v>
      </c>
      <c r="Q23" s="97">
        <f t="shared" si="4"/>
        <v>4.2735042735042736E-2</v>
      </c>
      <c r="R23" s="97">
        <f t="shared" si="4"/>
        <v>9.017094017094017E-2</v>
      </c>
      <c r="S23" s="100">
        <f t="shared" si="4"/>
        <v>0.18032051282051281</v>
      </c>
      <c r="T23" s="15"/>
    </row>
    <row r="24" spans="1:20" ht="13.5" thickBot="1" x14ac:dyDescent="0.25">
      <c r="A24" s="15"/>
      <c r="B24" s="15"/>
      <c r="C24" s="15"/>
      <c r="D24" s="101"/>
      <c r="E24" s="102">
        <v>0.6</v>
      </c>
      <c r="F24" s="103"/>
      <c r="G24" s="104"/>
      <c r="H24" s="104"/>
      <c r="I24" s="104"/>
      <c r="J24" s="104"/>
      <c r="K24" s="104"/>
      <c r="L24" s="104"/>
      <c r="M24" s="104"/>
      <c r="N24" s="105"/>
      <c r="O24" s="106">
        <f t="shared" si="5"/>
        <v>4.6296296296296294E-3</v>
      </c>
      <c r="P24" s="103">
        <f t="shared" si="2"/>
        <v>2.3148148148148147E-2</v>
      </c>
      <c r="Q24" s="104">
        <f t="shared" si="4"/>
        <v>4.6296296296296294E-2</v>
      </c>
      <c r="R24" s="104">
        <f t="shared" si="4"/>
        <v>9.768518518518518E-2</v>
      </c>
      <c r="S24" s="107">
        <f t="shared" si="4"/>
        <v>0.1953472222222222</v>
      </c>
      <c r="T24" s="15"/>
    </row>
    <row r="25" spans="1:20" x14ac:dyDescent="0.2">
      <c r="A25" s="15"/>
      <c r="B25" s="15"/>
      <c r="C25" s="15"/>
      <c r="D25" s="108" t="s">
        <v>53</v>
      </c>
      <c r="E25" s="108"/>
      <c r="F25" s="108"/>
      <c r="G25" s="108"/>
      <c r="H25" s="108"/>
      <c r="I25" s="108"/>
      <c r="J25" s="108"/>
      <c r="K25" s="108"/>
      <c r="L25" s="108"/>
      <c r="M25" s="108"/>
      <c r="N25" s="108"/>
      <c r="O25" s="108"/>
      <c r="P25" s="108"/>
      <c r="Q25" s="108"/>
      <c r="R25" s="108"/>
      <c r="S25" s="108"/>
      <c r="T25" s="15"/>
    </row>
    <row r="26" spans="1:20" ht="13.5" thickBot="1" x14ac:dyDescent="0.25">
      <c r="A26" s="15"/>
      <c r="B26" s="15"/>
      <c r="C26" s="15"/>
      <c r="D26" s="15"/>
      <c r="E26" s="109"/>
      <c r="F26" s="15"/>
      <c r="G26" s="15"/>
      <c r="H26" s="15"/>
      <c r="I26" s="15"/>
      <c r="J26" s="15"/>
      <c r="K26" s="15"/>
      <c r="L26" s="15"/>
      <c r="M26" s="15"/>
      <c r="N26" s="15"/>
      <c r="O26" s="15"/>
      <c r="P26" s="15"/>
      <c r="Q26" s="15"/>
      <c r="R26" s="15"/>
      <c r="S26" s="15"/>
      <c r="T26" s="15"/>
    </row>
    <row r="27" spans="1:20" ht="13.5" thickBot="1" x14ac:dyDescent="0.25">
      <c r="A27" s="15"/>
      <c r="B27" s="15"/>
      <c r="C27" s="15"/>
      <c r="D27" s="15"/>
      <c r="E27" s="109"/>
      <c r="F27" s="110" t="s">
        <v>36</v>
      </c>
      <c r="G27" s="111" t="s">
        <v>37</v>
      </c>
      <c r="H27" s="112" t="s">
        <v>38</v>
      </c>
      <c r="I27" s="113" t="s">
        <v>39</v>
      </c>
      <c r="J27" s="15"/>
      <c r="K27" s="15"/>
      <c r="L27" s="15"/>
      <c r="M27" s="15"/>
      <c r="N27" s="15"/>
      <c r="O27" s="15"/>
      <c r="P27" s="15"/>
      <c r="Q27" s="15"/>
      <c r="R27" s="15"/>
      <c r="S27" s="15"/>
      <c r="T27" s="15"/>
    </row>
    <row r="28" spans="1:20" ht="15" customHeight="1" x14ac:dyDescent="0.2">
      <c r="A28" s="15"/>
      <c r="B28" s="15"/>
      <c r="C28" s="15"/>
      <c r="D28" s="114" t="s">
        <v>43</v>
      </c>
      <c r="E28" s="115">
        <v>1.05</v>
      </c>
      <c r="F28" s="116">
        <f t="shared" ref="F28:I29" si="6">(((VMA_tableau*1000)/3600)*30)*$E28</f>
        <v>131.25000000000003</v>
      </c>
      <c r="G28" s="117">
        <f t="shared" si="6"/>
        <v>131.25000000000003</v>
      </c>
      <c r="H28" s="117">
        <f t="shared" si="6"/>
        <v>131.25000000000003</v>
      </c>
      <c r="I28" s="118">
        <f t="shared" si="6"/>
        <v>131.25000000000003</v>
      </c>
      <c r="J28" s="15"/>
      <c r="K28" s="15"/>
      <c r="L28" s="15"/>
      <c r="M28" s="15"/>
      <c r="N28" s="15"/>
      <c r="O28" s="15"/>
      <c r="P28" s="15"/>
      <c r="Q28" s="15"/>
      <c r="R28" s="15"/>
      <c r="S28" s="15"/>
      <c r="T28" s="15"/>
    </row>
    <row r="29" spans="1:20" ht="15" customHeight="1" x14ac:dyDescent="0.2">
      <c r="A29" s="15"/>
      <c r="B29" s="15"/>
      <c r="C29" s="15"/>
      <c r="D29" s="119"/>
      <c r="E29" s="120">
        <v>1</v>
      </c>
      <c r="F29" s="121">
        <f t="shared" si="6"/>
        <v>125.00000000000001</v>
      </c>
      <c r="G29" s="122">
        <f t="shared" si="6"/>
        <v>125.00000000000001</v>
      </c>
      <c r="H29" s="122">
        <f t="shared" si="6"/>
        <v>125.00000000000001</v>
      </c>
      <c r="I29" s="123">
        <f t="shared" si="6"/>
        <v>125.00000000000001</v>
      </c>
      <c r="J29" s="15"/>
      <c r="K29" s="15"/>
      <c r="L29" s="15"/>
      <c r="M29" s="15"/>
      <c r="N29" s="15"/>
      <c r="O29" s="15"/>
      <c r="P29" s="15"/>
      <c r="Q29" s="15"/>
      <c r="R29" s="15"/>
      <c r="S29" s="15"/>
      <c r="T29" s="15"/>
    </row>
    <row r="30" spans="1:20" ht="13.5" thickBot="1" x14ac:dyDescent="0.25">
      <c r="A30" s="15"/>
      <c r="B30" s="15"/>
      <c r="C30" s="15"/>
      <c r="D30" s="124"/>
      <c r="E30" s="125" t="s">
        <v>34</v>
      </c>
      <c r="F30" s="126">
        <f>(((VMA_tableau*1000)/3600)*30)*65%</f>
        <v>81.250000000000014</v>
      </c>
      <c r="G30" s="127">
        <f>(((VMA_tableau*1000)/3600)*30)*65%</f>
        <v>81.250000000000014</v>
      </c>
      <c r="H30" s="127">
        <f>(((VMA_tableau*1000)/3600)*30)*65%</f>
        <v>81.250000000000014</v>
      </c>
      <c r="I30" s="128">
        <f>(((VMA_tableau*1000)/3600)*30)*65%</f>
        <v>81.250000000000014</v>
      </c>
      <c r="J30" s="15"/>
      <c r="K30" s="15"/>
      <c r="L30" s="15"/>
      <c r="M30" s="15"/>
      <c r="N30" s="15"/>
      <c r="O30" s="15"/>
      <c r="P30" s="15"/>
      <c r="Q30" s="15"/>
      <c r="R30" s="15"/>
      <c r="S30" s="15"/>
      <c r="T30" s="15"/>
    </row>
    <row r="31" spans="1:20" x14ac:dyDescent="0.2">
      <c r="A31" s="15"/>
      <c r="B31" s="15"/>
      <c r="C31" s="15"/>
      <c r="D31" s="15"/>
      <c r="E31" s="109"/>
      <c r="F31" s="15"/>
      <c r="G31" s="15"/>
      <c r="H31" s="15"/>
      <c r="I31" s="15"/>
      <c r="J31" s="15"/>
      <c r="K31" s="15"/>
      <c r="L31" s="15"/>
      <c r="M31" s="15"/>
      <c r="N31" s="15"/>
      <c r="O31" s="15"/>
      <c r="P31" s="15"/>
      <c r="Q31" s="15"/>
      <c r="R31" s="15"/>
      <c r="S31" s="15"/>
      <c r="T31" s="15"/>
    </row>
    <row r="32" spans="1:20" x14ac:dyDescent="0.2">
      <c r="A32" s="15"/>
      <c r="B32" s="15"/>
      <c r="C32" s="15"/>
      <c r="D32" s="17" t="s">
        <v>54</v>
      </c>
      <c r="E32" s="15"/>
      <c r="F32" s="15"/>
      <c r="G32" s="15"/>
      <c r="H32" s="15"/>
      <c r="I32" s="15"/>
      <c r="J32" s="15"/>
      <c r="K32" s="15"/>
      <c r="L32" s="15"/>
      <c r="M32" s="15"/>
      <c r="N32" s="15"/>
      <c r="O32" s="15"/>
      <c r="P32" s="15"/>
      <c r="Q32" s="15"/>
      <c r="R32" s="15"/>
      <c r="S32" s="15"/>
      <c r="T32" s="15"/>
    </row>
    <row r="33" spans="1:20" x14ac:dyDescent="0.2">
      <c r="A33" s="15"/>
      <c r="B33" s="15"/>
      <c r="C33" s="15"/>
      <c r="D33" s="129" t="s">
        <v>42</v>
      </c>
      <c r="E33" s="130"/>
      <c r="F33" s="131">
        <f>P12</f>
        <v>1.4619883040935672E-2</v>
      </c>
      <c r="G33" s="132" t="s">
        <v>1</v>
      </c>
      <c r="H33" s="131">
        <f>P14</f>
        <v>1.5432098765432098E-2</v>
      </c>
      <c r="I33" s="133"/>
      <c r="J33" s="15"/>
      <c r="K33" s="15"/>
      <c r="L33" s="15"/>
      <c r="M33" s="15"/>
      <c r="N33" s="15"/>
      <c r="O33" s="15"/>
      <c r="P33" s="15"/>
      <c r="Q33" s="15"/>
      <c r="R33" s="15"/>
      <c r="S33" s="15"/>
      <c r="T33" s="15"/>
    </row>
    <row r="34" spans="1:20" x14ac:dyDescent="0.2">
      <c r="A34" s="15"/>
      <c r="B34" s="15"/>
      <c r="C34" s="15"/>
      <c r="D34" s="134" t="s">
        <v>40</v>
      </c>
      <c r="E34" s="130"/>
      <c r="F34" s="131">
        <f>Q14</f>
        <v>3.0864197530864196E-2</v>
      </c>
      <c r="G34" s="132" t="s">
        <v>1</v>
      </c>
      <c r="H34" s="131">
        <f>Q16</f>
        <v>3.2679738562091498E-2</v>
      </c>
      <c r="I34" s="133"/>
      <c r="J34" s="15"/>
      <c r="K34" s="15"/>
      <c r="L34" s="15"/>
      <c r="M34" s="15"/>
      <c r="N34" s="15"/>
      <c r="O34" s="15"/>
      <c r="P34" s="15"/>
      <c r="Q34" s="15"/>
      <c r="R34" s="15"/>
      <c r="S34" s="15"/>
      <c r="T34" s="15"/>
    </row>
    <row r="35" spans="1:20" x14ac:dyDescent="0.2">
      <c r="A35" s="15"/>
      <c r="B35" s="15"/>
      <c r="C35" s="15"/>
      <c r="D35" s="135" t="s">
        <v>27</v>
      </c>
      <c r="E35" s="130"/>
      <c r="F35" s="131">
        <f>R16</f>
        <v>6.8954248366013077E-2</v>
      </c>
      <c r="G35" s="132" t="s">
        <v>1</v>
      </c>
      <c r="H35" s="131">
        <f>R18</f>
        <v>7.3263888888888878E-2</v>
      </c>
      <c r="I35" s="133"/>
      <c r="J35" s="15"/>
      <c r="K35" s="15"/>
      <c r="L35" s="15"/>
      <c r="M35" s="15"/>
      <c r="N35" s="15"/>
      <c r="O35" s="15"/>
      <c r="P35" s="15"/>
      <c r="Q35" s="15"/>
      <c r="R35" s="15"/>
      <c r="S35" s="15"/>
      <c r="T35" s="15"/>
    </row>
    <row r="36" spans="1:20" x14ac:dyDescent="0.2">
      <c r="A36" s="15"/>
      <c r="B36" s="15"/>
      <c r="C36" s="15"/>
      <c r="D36" s="136" t="s">
        <v>41</v>
      </c>
      <c r="E36" s="137"/>
      <c r="F36" s="138">
        <f>S18</f>
        <v>0.14651041666666667</v>
      </c>
      <c r="G36" s="139" t="s">
        <v>1</v>
      </c>
      <c r="H36" s="138">
        <f>S20</f>
        <v>0.15627777777777777</v>
      </c>
      <c r="I36" s="140"/>
      <c r="J36" s="15"/>
      <c r="K36" s="15"/>
      <c r="L36" s="15"/>
      <c r="M36" s="15"/>
      <c r="N36" s="15"/>
      <c r="O36" s="15"/>
      <c r="P36" s="15"/>
      <c r="Q36" s="15"/>
      <c r="R36" s="15"/>
      <c r="S36" s="15"/>
      <c r="T36" s="15"/>
    </row>
    <row r="37" spans="1:20" x14ac:dyDescent="0.2">
      <c r="A37" s="15"/>
      <c r="B37" s="15"/>
      <c r="C37" s="15"/>
      <c r="D37" s="15"/>
      <c r="E37" s="15"/>
      <c r="F37" s="15"/>
      <c r="G37" s="15"/>
      <c r="H37" s="15"/>
      <c r="I37" s="15"/>
      <c r="J37" s="15"/>
      <c r="K37" s="15"/>
      <c r="L37" s="15"/>
      <c r="M37" s="15"/>
      <c r="N37" s="15"/>
      <c r="O37" s="15"/>
      <c r="P37" s="15"/>
      <c r="Q37" s="15"/>
      <c r="R37" s="15"/>
      <c r="S37" s="15"/>
      <c r="T37" s="15"/>
    </row>
  </sheetData>
  <sheetProtection algorithmName="SHA-512" hashValue="FpynC3pL7oz87pCqSK6MEfqS0c6T/4Smp4o/iQLPWID/k+mBQijbfC48uagk7KoEzFpk1j10o3Q+CJ1Ah/PMdQ==" saltValue="RLA1VyODH3hHYHZlAvbtgA==" spinCount="100000" sheet="1" objects="1" scenarios="1"/>
  <mergeCells count="8">
    <mergeCell ref="D28:D30"/>
    <mergeCell ref="C19:C20"/>
    <mergeCell ref="C16:C17"/>
    <mergeCell ref="D25:S25"/>
    <mergeCell ref="D8:D10"/>
    <mergeCell ref="D11:D13"/>
    <mergeCell ref="D23:D24"/>
    <mergeCell ref="D21:D22"/>
  </mergeCells>
  <pageMargins left="0.25" right="0.25" top="0.75" bottom="0.75" header="0.3" footer="0.3"/>
  <pageSetup paperSize="9" scale="80" fitToHeight="0" orientation="landscape" horizontalDpi="4294967293"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2E10C-833E-4AEB-84FF-C85B60543794}">
  <sheetPr>
    <tabColor theme="7"/>
    <pageSetUpPr fitToPage="1"/>
  </sheetPr>
  <dimension ref="A1:C13"/>
  <sheetViews>
    <sheetView workbookViewId="0"/>
  </sheetViews>
  <sheetFormatPr baseColWidth="10" defaultColWidth="62.7109375" defaultRowHeight="15" x14ac:dyDescent="0.25"/>
  <cols>
    <col min="1" max="1" width="12.5703125" style="1" bestFit="1" customWidth="1"/>
    <col min="2" max="2" width="68.140625" style="1" bestFit="1" customWidth="1"/>
    <col min="3" max="3" width="127.7109375" style="1" bestFit="1" customWidth="1"/>
    <col min="4" max="256" width="62.7109375" style="1"/>
    <col min="257" max="257" width="12.5703125" style="1" bestFit="1" customWidth="1"/>
    <col min="258" max="258" width="68.140625" style="1" bestFit="1" customWidth="1"/>
    <col min="259" max="259" width="71" style="1" bestFit="1" customWidth="1"/>
    <col min="260" max="512" width="62.7109375" style="1"/>
    <col min="513" max="513" width="12.5703125" style="1" bestFit="1" customWidth="1"/>
    <col min="514" max="514" width="68.140625" style="1" bestFit="1" customWidth="1"/>
    <col min="515" max="515" width="71" style="1" bestFit="1" customWidth="1"/>
    <col min="516" max="768" width="62.7109375" style="1"/>
    <col min="769" max="769" width="12.5703125" style="1" bestFit="1" customWidth="1"/>
    <col min="770" max="770" width="68.140625" style="1" bestFit="1" customWidth="1"/>
    <col min="771" max="771" width="71" style="1" bestFit="1" customWidth="1"/>
    <col min="772" max="1024" width="62.7109375" style="1"/>
    <col min="1025" max="1025" width="12.5703125" style="1" bestFit="1" customWidth="1"/>
    <col min="1026" max="1026" width="68.140625" style="1" bestFit="1" customWidth="1"/>
    <col min="1027" max="1027" width="71" style="1" bestFit="1" customWidth="1"/>
    <col min="1028" max="1280" width="62.7109375" style="1"/>
    <col min="1281" max="1281" width="12.5703125" style="1" bestFit="1" customWidth="1"/>
    <col min="1282" max="1282" width="68.140625" style="1" bestFit="1" customWidth="1"/>
    <col min="1283" max="1283" width="71" style="1" bestFit="1" customWidth="1"/>
    <col min="1284" max="1536" width="62.7109375" style="1"/>
    <col min="1537" max="1537" width="12.5703125" style="1" bestFit="1" customWidth="1"/>
    <col min="1538" max="1538" width="68.140625" style="1" bestFit="1" customWidth="1"/>
    <col min="1539" max="1539" width="71" style="1" bestFit="1" customWidth="1"/>
    <col min="1540" max="1792" width="62.7109375" style="1"/>
    <col min="1793" max="1793" width="12.5703125" style="1" bestFit="1" customWidth="1"/>
    <col min="1794" max="1794" width="68.140625" style="1" bestFit="1" customWidth="1"/>
    <col min="1795" max="1795" width="71" style="1" bestFit="1" customWidth="1"/>
    <col min="1796" max="2048" width="62.7109375" style="1"/>
    <col min="2049" max="2049" width="12.5703125" style="1" bestFit="1" customWidth="1"/>
    <col min="2050" max="2050" width="68.140625" style="1" bestFit="1" customWidth="1"/>
    <col min="2051" max="2051" width="71" style="1" bestFit="1" customWidth="1"/>
    <col min="2052" max="2304" width="62.7109375" style="1"/>
    <col min="2305" max="2305" width="12.5703125" style="1" bestFit="1" customWidth="1"/>
    <col min="2306" max="2306" width="68.140625" style="1" bestFit="1" customWidth="1"/>
    <col min="2307" max="2307" width="71" style="1" bestFit="1" customWidth="1"/>
    <col min="2308" max="2560" width="62.7109375" style="1"/>
    <col min="2561" max="2561" width="12.5703125" style="1" bestFit="1" customWidth="1"/>
    <col min="2562" max="2562" width="68.140625" style="1" bestFit="1" customWidth="1"/>
    <col min="2563" max="2563" width="71" style="1" bestFit="1" customWidth="1"/>
    <col min="2564" max="2816" width="62.7109375" style="1"/>
    <col min="2817" max="2817" width="12.5703125" style="1" bestFit="1" customWidth="1"/>
    <col min="2818" max="2818" width="68.140625" style="1" bestFit="1" customWidth="1"/>
    <col min="2819" max="2819" width="71" style="1" bestFit="1" customWidth="1"/>
    <col min="2820" max="3072" width="62.7109375" style="1"/>
    <col min="3073" max="3073" width="12.5703125" style="1" bestFit="1" customWidth="1"/>
    <col min="3074" max="3074" width="68.140625" style="1" bestFit="1" customWidth="1"/>
    <col min="3075" max="3075" width="71" style="1" bestFit="1" customWidth="1"/>
    <col min="3076" max="3328" width="62.7109375" style="1"/>
    <col min="3329" max="3329" width="12.5703125" style="1" bestFit="1" customWidth="1"/>
    <col min="3330" max="3330" width="68.140625" style="1" bestFit="1" customWidth="1"/>
    <col min="3331" max="3331" width="71" style="1" bestFit="1" customWidth="1"/>
    <col min="3332" max="3584" width="62.7109375" style="1"/>
    <col min="3585" max="3585" width="12.5703125" style="1" bestFit="1" customWidth="1"/>
    <col min="3586" max="3586" width="68.140625" style="1" bestFit="1" customWidth="1"/>
    <col min="3587" max="3587" width="71" style="1" bestFit="1" customWidth="1"/>
    <col min="3588" max="3840" width="62.7109375" style="1"/>
    <col min="3841" max="3841" width="12.5703125" style="1" bestFit="1" customWidth="1"/>
    <col min="3842" max="3842" width="68.140625" style="1" bestFit="1" customWidth="1"/>
    <col min="3843" max="3843" width="71" style="1" bestFit="1" customWidth="1"/>
    <col min="3844" max="4096" width="62.7109375" style="1"/>
    <col min="4097" max="4097" width="12.5703125" style="1" bestFit="1" customWidth="1"/>
    <col min="4098" max="4098" width="68.140625" style="1" bestFit="1" customWidth="1"/>
    <col min="4099" max="4099" width="71" style="1" bestFit="1" customWidth="1"/>
    <col min="4100" max="4352" width="62.7109375" style="1"/>
    <col min="4353" max="4353" width="12.5703125" style="1" bestFit="1" customWidth="1"/>
    <col min="4354" max="4354" width="68.140625" style="1" bestFit="1" customWidth="1"/>
    <col min="4355" max="4355" width="71" style="1" bestFit="1" customWidth="1"/>
    <col min="4356" max="4608" width="62.7109375" style="1"/>
    <col min="4609" max="4609" width="12.5703125" style="1" bestFit="1" customWidth="1"/>
    <col min="4610" max="4610" width="68.140625" style="1" bestFit="1" customWidth="1"/>
    <col min="4611" max="4611" width="71" style="1" bestFit="1" customWidth="1"/>
    <col min="4612" max="4864" width="62.7109375" style="1"/>
    <col min="4865" max="4865" width="12.5703125" style="1" bestFit="1" customWidth="1"/>
    <col min="4866" max="4866" width="68.140625" style="1" bestFit="1" customWidth="1"/>
    <col min="4867" max="4867" width="71" style="1" bestFit="1" customWidth="1"/>
    <col min="4868" max="5120" width="62.7109375" style="1"/>
    <col min="5121" max="5121" width="12.5703125" style="1" bestFit="1" customWidth="1"/>
    <col min="5122" max="5122" width="68.140625" style="1" bestFit="1" customWidth="1"/>
    <col min="5123" max="5123" width="71" style="1" bestFit="1" customWidth="1"/>
    <col min="5124" max="5376" width="62.7109375" style="1"/>
    <col min="5377" max="5377" width="12.5703125" style="1" bestFit="1" customWidth="1"/>
    <col min="5378" max="5378" width="68.140625" style="1" bestFit="1" customWidth="1"/>
    <col min="5379" max="5379" width="71" style="1" bestFit="1" customWidth="1"/>
    <col min="5380" max="5632" width="62.7109375" style="1"/>
    <col min="5633" max="5633" width="12.5703125" style="1" bestFit="1" customWidth="1"/>
    <col min="5634" max="5634" width="68.140625" style="1" bestFit="1" customWidth="1"/>
    <col min="5635" max="5635" width="71" style="1" bestFit="1" customWidth="1"/>
    <col min="5636" max="5888" width="62.7109375" style="1"/>
    <col min="5889" max="5889" width="12.5703125" style="1" bestFit="1" customWidth="1"/>
    <col min="5890" max="5890" width="68.140625" style="1" bestFit="1" customWidth="1"/>
    <col min="5891" max="5891" width="71" style="1" bestFit="1" customWidth="1"/>
    <col min="5892" max="6144" width="62.7109375" style="1"/>
    <col min="6145" max="6145" width="12.5703125" style="1" bestFit="1" customWidth="1"/>
    <col min="6146" max="6146" width="68.140625" style="1" bestFit="1" customWidth="1"/>
    <col min="6147" max="6147" width="71" style="1" bestFit="1" customWidth="1"/>
    <col min="6148" max="6400" width="62.7109375" style="1"/>
    <col min="6401" max="6401" width="12.5703125" style="1" bestFit="1" customWidth="1"/>
    <col min="6402" max="6402" width="68.140625" style="1" bestFit="1" customWidth="1"/>
    <col min="6403" max="6403" width="71" style="1" bestFit="1" customWidth="1"/>
    <col min="6404" max="6656" width="62.7109375" style="1"/>
    <col min="6657" max="6657" width="12.5703125" style="1" bestFit="1" customWidth="1"/>
    <col min="6658" max="6658" width="68.140625" style="1" bestFit="1" customWidth="1"/>
    <col min="6659" max="6659" width="71" style="1" bestFit="1" customWidth="1"/>
    <col min="6660" max="6912" width="62.7109375" style="1"/>
    <col min="6913" max="6913" width="12.5703125" style="1" bestFit="1" customWidth="1"/>
    <col min="6914" max="6914" width="68.140625" style="1" bestFit="1" customWidth="1"/>
    <col min="6915" max="6915" width="71" style="1" bestFit="1" customWidth="1"/>
    <col min="6916" max="7168" width="62.7109375" style="1"/>
    <col min="7169" max="7169" width="12.5703125" style="1" bestFit="1" customWidth="1"/>
    <col min="7170" max="7170" width="68.140625" style="1" bestFit="1" customWidth="1"/>
    <col min="7171" max="7171" width="71" style="1" bestFit="1" customWidth="1"/>
    <col min="7172" max="7424" width="62.7109375" style="1"/>
    <col min="7425" max="7425" width="12.5703125" style="1" bestFit="1" customWidth="1"/>
    <col min="7426" max="7426" width="68.140625" style="1" bestFit="1" customWidth="1"/>
    <col min="7427" max="7427" width="71" style="1" bestFit="1" customWidth="1"/>
    <col min="7428" max="7680" width="62.7109375" style="1"/>
    <col min="7681" max="7681" width="12.5703125" style="1" bestFit="1" customWidth="1"/>
    <col min="7682" max="7682" width="68.140625" style="1" bestFit="1" customWidth="1"/>
    <col min="7683" max="7683" width="71" style="1" bestFit="1" customWidth="1"/>
    <col min="7684" max="7936" width="62.7109375" style="1"/>
    <col min="7937" max="7937" width="12.5703125" style="1" bestFit="1" customWidth="1"/>
    <col min="7938" max="7938" width="68.140625" style="1" bestFit="1" customWidth="1"/>
    <col min="7939" max="7939" width="71" style="1" bestFit="1" customWidth="1"/>
    <col min="7940" max="8192" width="62.7109375" style="1"/>
    <col min="8193" max="8193" width="12.5703125" style="1" bestFit="1" customWidth="1"/>
    <col min="8194" max="8194" width="68.140625" style="1" bestFit="1" customWidth="1"/>
    <col min="8195" max="8195" width="71" style="1" bestFit="1" customWidth="1"/>
    <col min="8196" max="8448" width="62.7109375" style="1"/>
    <col min="8449" max="8449" width="12.5703125" style="1" bestFit="1" customWidth="1"/>
    <col min="8450" max="8450" width="68.140625" style="1" bestFit="1" customWidth="1"/>
    <col min="8451" max="8451" width="71" style="1" bestFit="1" customWidth="1"/>
    <col min="8452" max="8704" width="62.7109375" style="1"/>
    <col min="8705" max="8705" width="12.5703125" style="1" bestFit="1" customWidth="1"/>
    <col min="8706" max="8706" width="68.140625" style="1" bestFit="1" customWidth="1"/>
    <col min="8707" max="8707" width="71" style="1" bestFit="1" customWidth="1"/>
    <col min="8708" max="8960" width="62.7109375" style="1"/>
    <col min="8961" max="8961" width="12.5703125" style="1" bestFit="1" customWidth="1"/>
    <col min="8962" max="8962" width="68.140625" style="1" bestFit="1" customWidth="1"/>
    <col min="8963" max="8963" width="71" style="1" bestFit="1" customWidth="1"/>
    <col min="8964" max="9216" width="62.7109375" style="1"/>
    <col min="9217" max="9217" width="12.5703125" style="1" bestFit="1" customWidth="1"/>
    <col min="9218" max="9218" width="68.140625" style="1" bestFit="1" customWidth="1"/>
    <col min="9219" max="9219" width="71" style="1" bestFit="1" customWidth="1"/>
    <col min="9220" max="9472" width="62.7109375" style="1"/>
    <col min="9473" max="9473" width="12.5703125" style="1" bestFit="1" customWidth="1"/>
    <col min="9474" max="9474" width="68.140625" style="1" bestFit="1" customWidth="1"/>
    <col min="9475" max="9475" width="71" style="1" bestFit="1" customWidth="1"/>
    <col min="9476" max="9728" width="62.7109375" style="1"/>
    <col min="9729" max="9729" width="12.5703125" style="1" bestFit="1" customWidth="1"/>
    <col min="9730" max="9730" width="68.140625" style="1" bestFit="1" customWidth="1"/>
    <col min="9731" max="9731" width="71" style="1" bestFit="1" customWidth="1"/>
    <col min="9732" max="9984" width="62.7109375" style="1"/>
    <col min="9985" max="9985" width="12.5703125" style="1" bestFit="1" customWidth="1"/>
    <col min="9986" max="9986" width="68.140625" style="1" bestFit="1" customWidth="1"/>
    <col min="9987" max="9987" width="71" style="1" bestFit="1" customWidth="1"/>
    <col min="9988" max="10240" width="62.7109375" style="1"/>
    <col min="10241" max="10241" width="12.5703125" style="1" bestFit="1" customWidth="1"/>
    <col min="10242" max="10242" width="68.140625" style="1" bestFit="1" customWidth="1"/>
    <col min="10243" max="10243" width="71" style="1" bestFit="1" customWidth="1"/>
    <col min="10244" max="10496" width="62.7109375" style="1"/>
    <col min="10497" max="10497" width="12.5703125" style="1" bestFit="1" customWidth="1"/>
    <col min="10498" max="10498" width="68.140625" style="1" bestFit="1" customWidth="1"/>
    <col min="10499" max="10499" width="71" style="1" bestFit="1" customWidth="1"/>
    <col min="10500" max="10752" width="62.7109375" style="1"/>
    <col min="10753" max="10753" width="12.5703125" style="1" bestFit="1" customWidth="1"/>
    <col min="10754" max="10754" width="68.140625" style="1" bestFit="1" customWidth="1"/>
    <col min="10755" max="10755" width="71" style="1" bestFit="1" customWidth="1"/>
    <col min="10756" max="11008" width="62.7109375" style="1"/>
    <col min="11009" max="11009" width="12.5703125" style="1" bestFit="1" customWidth="1"/>
    <col min="11010" max="11010" width="68.140625" style="1" bestFit="1" customWidth="1"/>
    <col min="11011" max="11011" width="71" style="1" bestFit="1" customWidth="1"/>
    <col min="11012" max="11264" width="62.7109375" style="1"/>
    <col min="11265" max="11265" width="12.5703125" style="1" bestFit="1" customWidth="1"/>
    <col min="11266" max="11266" width="68.140625" style="1" bestFit="1" customWidth="1"/>
    <col min="11267" max="11267" width="71" style="1" bestFit="1" customWidth="1"/>
    <col min="11268" max="11520" width="62.7109375" style="1"/>
    <col min="11521" max="11521" width="12.5703125" style="1" bestFit="1" customWidth="1"/>
    <col min="11522" max="11522" width="68.140625" style="1" bestFit="1" customWidth="1"/>
    <col min="11523" max="11523" width="71" style="1" bestFit="1" customWidth="1"/>
    <col min="11524" max="11776" width="62.7109375" style="1"/>
    <col min="11777" max="11777" width="12.5703125" style="1" bestFit="1" customWidth="1"/>
    <col min="11778" max="11778" width="68.140625" style="1" bestFit="1" customWidth="1"/>
    <col min="11779" max="11779" width="71" style="1" bestFit="1" customWidth="1"/>
    <col min="11780" max="12032" width="62.7109375" style="1"/>
    <col min="12033" max="12033" width="12.5703125" style="1" bestFit="1" customWidth="1"/>
    <col min="12034" max="12034" width="68.140625" style="1" bestFit="1" customWidth="1"/>
    <col min="12035" max="12035" width="71" style="1" bestFit="1" customWidth="1"/>
    <col min="12036" max="12288" width="62.7109375" style="1"/>
    <col min="12289" max="12289" width="12.5703125" style="1" bestFit="1" customWidth="1"/>
    <col min="12290" max="12290" width="68.140625" style="1" bestFit="1" customWidth="1"/>
    <col min="12291" max="12291" width="71" style="1" bestFit="1" customWidth="1"/>
    <col min="12292" max="12544" width="62.7109375" style="1"/>
    <col min="12545" max="12545" width="12.5703125" style="1" bestFit="1" customWidth="1"/>
    <col min="12546" max="12546" width="68.140625" style="1" bestFit="1" customWidth="1"/>
    <col min="12547" max="12547" width="71" style="1" bestFit="1" customWidth="1"/>
    <col min="12548" max="12800" width="62.7109375" style="1"/>
    <col min="12801" max="12801" width="12.5703125" style="1" bestFit="1" customWidth="1"/>
    <col min="12802" max="12802" width="68.140625" style="1" bestFit="1" customWidth="1"/>
    <col min="12803" max="12803" width="71" style="1" bestFit="1" customWidth="1"/>
    <col min="12804" max="13056" width="62.7109375" style="1"/>
    <col min="13057" max="13057" width="12.5703125" style="1" bestFit="1" customWidth="1"/>
    <col min="13058" max="13058" width="68.140625" style="1" bestFit="1" customWidth="1"/>
    <col min="13059" max="13059" width="71" style="1" bestFit="1" customWidth="1"/>
    <col min="13060" max="13312" width="62.7109375" style="1"/>
    <col min="13313" max="13313" width="12.5703125" style="1" bestFit="1" customWidth="1"/>
    <col min="13314" max="13314" width="68.140625" style="1" bestFit="1" customWidth="1"/>
    <col min="13315" max="13315" width="71" style="1" bestFit="1" customWidth="1"/>
    <col min="13316" max="13568" width="62.7109375" style="1"/>
    <col min="13569" max="13569" width="12.5703125" style="1" bestFit="1" customWidth="1"/>
    <col min="13570" max="13570" width="68.140625" style="1" bestFit="1" customWidth="1"/>
    <col min="13571" max="13571" width="71" style="1" bestFit="1" customWidth="1"/>
    <col min="13572" max="13824" width="62.7109375" style="1"/>
    <col min="13825" max="13825" width="12.5703125" style="1" bestFit="1" customWidth="1"/>
    <col min="13826" max="13826" width="68.140625" style="1" bestFit="1" customWidth="1"/>
    <col min="13827" max="13827" width="71" style="1" bestFit="1" customWidth="1"/>
    <col min="13828" max="14080" width="62.7109375" style="1"/>
    <col min="14081" max="14081" width="12.5703125" style="1" bestFit="1" customWidth="1"/>
    <col min="14082" max="14082" width="68.140625" style="1" bestFit="1" customWidth="1"/>
    <col min="14083" max="14083" width="71" style="1" bestFit="1" customWidth="1"/>
    <col min="14084" max="14336" width="62.7109375" style="1"/>
    <col min="14337" max="14337" width="12.5703125" style="1" bestFit="1" customWidth="1"/>
    <col min="14338" max="14338" width="68.140625" style="1" bestFit="1" customWidth="1"/>
    <col min="14339" max="14339" width="71" style="1" bestFit="1" customWidth="1"/>
    <col min="14340" max="14592" width="62.7109375" style="1"/>
    <col min="14593" max="14593" width="12.5703125" style="1" bestFit="1" customWidth="1"/>
    <col min="14594" max="14594" width="68.140625" style="1" bestFit="1" customWidth="1"/>
    <col min="14595" max="14595" width="71" style="1" bestFit="1" customWidth="1"/>
    <col min="14596" max="14848" width="62.7109375" style="1"/>
    <col min="14849" max="14849" width="12.5703125" style="1" bestFit="1" customWidth="1"/>
    <col min="14850" max="14850" width="68.140625" style="1" bestFit="1" customWidth="1"/>
    <col min="14851" max="14851" width="71" style="1" bestFit="1" customWidth="1"/>
    <col min="14852" max="15104" width="62.7109375" style="1"/>
    <col min="15105" max="15105" width="12.5703125" style="1" bestFit="1" customWidth="1"/>
    <col min="15106" max="15106" width="68.140625" style="1" bestFit="1" customWidth="1"/>
    <col min="15107" max="15107" width="71" style="1" bestFit="1" customWidth="1"/>
    <col min="15108" max="15360" width="62.7109375" style="1"/>
    <col min="15361" max="15361" width="12.5703125" style="1" bestFit="1" customWidth="1"/>
    <col min="15362" max="15362" width="68.140625" style="1" bestFit="1" customWidth="1"/>
    <col min="15363" max="15363" width="71" style="1" bestFit="1" customWidth="1"/>
    <col min="15364" max="15616" width="62.7109375" style="1"/>
    <col min="15617" max="15617" width="12.5703125" style="1" bestFit="1" customWidth="1"/>
    <col min="15618" max="15618" width="68.140625" style="1" bestFit="1" customWidth="1"/>
    <col min="15619" max="15619" width="71" style="1" bestFit="1" customWidth="1"/>
    <col min="15620" max="15872" width="62.7109375" style="1"/>
    <col min="15873" max="15873" width="12.5703125" style="1" bestFit="1" customWidth="1"/>
    <col min="15874" max="15874" width="68.140625" style="1" bestFit="1" customWidth="1"/>
    <col min="15875" max="15875" width="71" style="1" bestFit="1" customWidth="1"/>
    <col min="15876" max="16128" width="62.7109375" style="1"/>
    <col min="16129" max="16129" width="12.5703125" style="1" bestFit="1" customWidth="1"/>
    <col min="16130" max="16130" width="68.140625" style="1" bestFit="1" customWidth="1"/>
    <col min="16131" max="16131" width="71" style="1" bestFit="1" customWidth="1"/>
    <col min="16132" max="16384" width="62.7109375" style="1"/>
  </cols>
  <sheetData>
    <row r="1" spans="1:3" ht="25.5" x14ac:dyDescent="0.25">
      <c r="A1" s="4" t="s">
        <v>3</v>
      </c>
      <c r="B1" s="5" t="s">
        <v>4</v>
      </c>
      <c r="C1" s="5" t="s">
        <v>5</v>
      </c>
    </row>
    <row r="2" spans="1:3" x14ac:dyDescent="0.25">
      <c r="A2" s="11" t="s">
        <v>6</v>
      </c>
      <c r="B2" s="2" t="s">
        <v>7</v>
      </c>
      <c r="C2" s="2" t="s">
        <v>8</v>
      </c>
    </row>
    <row r="3" spans="1:3" ht="26.25" x14ac:dyDescent="0.25">
      <c r="A3" s="11" t="s">
        <v>9</v>
      </c>
      <c r="B3" s="2" t="s">
        <v>10</v>
      </c>
      <c r="C3" s="2" t="s">
        <v>11</v>
      </c>
    </row>
    <row r="4" spans="1:3" ht="64.5" x14ac:dyDescent="0.25">
      <c r="A4" s="11" t="s">
        <v>0</v>
      </c>
      <c r="B4" s="2" t="s">
        <v>49</v>
      </c>
      <c r="C4" s="2" t="s">
        <v>12</v>
      </c>
    </row>
    <row r="5" spans="1:3" x14ac:dyDescent="0.25">
      <c r="A5" s="11" t="s">
        <v>13</v>
      </c>
      <c r="B5" s="2" t="s">
        <v>14</v>
      </c>
      <c r="C5" s="2" t="s">
        <v>15</v>
      </c>
    </row>
    <row r="6" spans="1:3" x14ac:dyDescent="0.25">
      <c r="A6" s="11" t="s">
        <v>16</v>
      </c>
      <c r="B6" s="2" t="s">
        <v>17</v>
      </c>
      <c r="C6" s="2" t="s">
        <v>15</v>
      </c>
    </row>
    <row r="7" spans="1:3" x14ac:dyDescent="0.25">
      <c r="A7" s="11" t="s">
        <v>18</v>
      </c>
      <c r="B7" s="2" t="s">
        <v>19</v>
      </c>
      <c r="C7" s="2" t="s">
        <v>15</v>
      </c>
    </row>
    <row r="8" spans="1:3" x14ac:dyDescent="0.25">
      <c r="A8" s="11" t="s">
        <v>20</v>
      </c>
      <c r="B8" s="2" t="s">
        <v>21</v>
      </c>
      <c r="C8" s="2" t="s">
        <v>15</v>
      </c>
    </row>
    <row r="9" spans="1:3" ht="51.75" x14ac:dyDescent="0.25">
      <c r="A9" s="11" t="s">
        <v>22</v>
      </c>
      <c r="B9" s="2" t="s">
        <v>23</v>
      </c>
      <c r="C9" s="6"/>
    </row>
    <row r="10" spans="1:3" x14ac:dyDescent="0.25">
      <c r="A10" s="11" t="s">
        <v>24</v>
      </c>
      <c r="B10" s="2" t="s">
        <v>25</v>
      </c>
      <c r="C10" s="6"/>
    </row>
    <row r="11" spans="1:3" ht="180" x14ac:dyDescent="0.25">
      <c r="A11" s="12" t="s">
        <v>45</v>
      </c>
      <c r="B11" s="13" t="s">
        <v>47</v>
      </c>
      <c r="C11" s="10" t="s">
        <v>46</v>
      </c>
    </row>
    <row r="12" spans="1:3" ht="195" x14ac:dyDescent="0.25">
      <c r="A12" s="12" t="s">
        <v>48</v>
      </c>
      <c r="B12" s="10" t="s">
        <v>56</v>
      </c>
      <c r="C12" s="13" t="s">
        <v>57</v>
      </c>
    </row>
    <row r="13" spans="1:3" ht="45" x14ac:dyDescent="0.25">
      <c r="A13" s="12" t="s">
        <v>2</v>
      </c>
      <c r="B13" s="10" t="s">
        <v>55</v>
      </c>
      <c r="C13" s="3"/>
    </row>
  </sheetData>
  <pageMargins left="0.25" right="0.25" top="0.75" bottom="0.75" header="0.3" footer="0.3"/>
  <pageSetup paperSize="9" scale="68" fitToHeight="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Tableau Temps-Distances</vt:lpstr>
      <vt:lpstr>Lexique</vt:lpstr>
      <vt:lpstr>VMA_tableau</vt:lpstr>
      <vt:lpstr>'Tableau Temps-Distances'!Zone_d_impression</vt:lpstr>
    </vt:vector>
  </TitlesOfParts>
  <Company>Connect&amp;Tech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NOURICIER Cyrille</dc:creator>
  <cp:lastModifiedBy>LE NOURICIER Cyrille</cp:lastModifiedBy>
  <cp:lastPrinted>2025-09-24T20:40:48Z</cp:lastPrinted>
  <dcterms:created xsi:type="dcterms:W3CDTF">2025-02-26T07:35:15Z</dcterms:created>
  <dcterms:modified xsi:type="dcterms:W3CDTF">2025-09-24T20:43:14Z</dcterms:modified>
</cp:coreProperties>
</file>